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RDECHOME10\10\100\100237\Desktop\"/>
    </mc:Choice>
  </mc:AlternateContent>
  <bookViews>
    <workbookView xWindow="-105" yWindow="3495" windowWidth="19425" windowHeight="10425"/>
  </bookViews>
  <sheets>
    <sheet name="Forecast by HS Zip" sheetId="3" r:id="rId1"/>
    <sheet name="Classroom Air Conditioning Rpt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5" i="7" l="1"/>
  <c r="G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F21" i="7"/>
  <c r="E21" i="7"/>
  <c r="F20" i="7"/>
  <c r="E20" i="7"/>
  <c r="F19" i="7"/>
  <c r="E19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E22" i="7" l="1"/>
  <c r="E15" i="7"/>
  <c r="G8" i="7"/>
  <c r="G10" i="7"/>
  <c r="G14" i="7"/>
  <c r="G20" i="7"/>
  <c r="F22" i="7"/>
  <c r="G21" i="7"/>
  <c r="F15" i="7"/>
  <c r="I235" i="7"/>
  <c r="G9" i="7"/>
  <c r="G11" i="7"/>
  <c r="G13" i="7"/>
  <c r="G7" i="7"/>
  <c r="G19" i="7"/>
  <c r="G22" i="7" l="1"/>
  <c r="G15" i="7"/>
</calcChain>
</file>

<file path=xl/sharedStrings.xml><?xml version="1.0" encoding="utf-8"?>
<sst xmlns="http://schemas.openxmlformats.org/spreadsheetml/2006/main" count="1664" uniqueCount="444">
  <si>
    <t>HIGH SCHOOL</t>
  </si>
  <si>
    <t>ZIP</t>
  </si>
  <si>
    <t xml:space="preserve">TEMP </t>
  </si>
  <si>
    <t>UNIVERSITY CITY</t>
  </si>
  <si>
    <t>KEARNY</t>
  </si>
  <si>
    <t>MIRA MESA</t>
  </si>
  <si>
    <t>SCRIPPS RANCH</t>
  </si>
  <si>
    <t>PATRICK HENRY</t>
  </si>
  <si>
    <t>CRAWFORD</t>
  </si>
  <si>
    <t>MORSE</t>
  </si>
  <si>
    <t>CLAIREMONT</t>
  </si>
  <si>
    <t>MADISON</t>
  </si>
  <si>
    <t>SAN DIEGO</t>
  </si>
  <si>
    <t>LINCOLN</t>
  </si>
  <si>
    <t>MISSION BAY</t>
  </si>
  <si>
    <t>LA JOLLA</t>
  </si>
  <si>
    <t>POINT LOMA</t>
  </si>
  <si>
    <t>HEAT INDEX</t>
  </si>
  <si>
    <t>HUMIDITY</t>
  </si>
  <si>
    <t>Classroom Air Conditioning Report</t>
  </si>
  <si>
    <t>Facilities Planning and Construction</t>
  </si>
  <si>
    <t>4860 Ruffner St., San Diego, CA 92111</t>
  </si>
  <si>
    <t>AC SUMMARY REPORT PER DIVISION CODE …07/20/18</t>
  </si>
  <si>
    <t>DIVISION CODE</t>
  </si>
  <si>
    <t xml:space="preserve">CLASSROOM COUNT </t>
  </si>
  <si>
    <t>CLASSROOM W/ AC</t>
  </si>
  <si>
    <t>% CLASSROOMS WITH AC</t>
  </si>
  <si>
    <t>CDC (CHILD DEV. CENTER)</t>
  </si>
  <si>
    <t>ELEM (ELEMENTARY)</t>
  </si>
  <si>
    <t>MIDD (MIDDLE/JUNIOR)</t>
  </si>
  <si>
    <t>HIGH (SENIOR HIGH)</t>
  </si>
  <si>
    <t>ATYP/ALTR(ATYPICAL/ALTERNATIVE)</t>
  </si>
  <si>
    <t>ADMN (ADMINISTRATIVE)</t>
  </si>
  <si>
    <t>CHTR (CHARTER)</t>
  </si>
  <si>
    <t>OCP (OCILE PROGRAM)</t>
  </si>
  <si>
    <t>AC SUMMARY REPORT PER CLIMATE ZONE …07/20/18</t>
  </si>
  <si>
    <t>CLIMATE ZONE</t>
  </si>
  <si>
    <t>NOTES FOR REFERENCES ONLY….</t>
  </si>
  <si>
    <t>!!! HIGH PRIORITY/last update</t>
  </si>
  <si>
    <t>Site Code</t>
  </si>
  <si>
    <t>Dept Code</t>
  </si>
  <si>
    <t>Div Code</t>
  </si>
  <si>
    <t>School</t>
  </si>
  <si>
    <t>Climate Zone</t>
  </si>
  <si>
    <t>Update Date</t>
  </si>
  <si>
    <t>CRs</t>
  </si>
  <si>
    <t>CRs w/AC</t>
  </si>
  <si>
    <t>% CRs w/AC</t>
  </si>
  <si>
    <t>PROJ NAME</t>
  </si>
  <si>
    <t>ASSIGNED TO</t>
  </si>
  <si>
    <t>DETAIL INFORMATION</t>
  </si>
  <si>
    <t>COMMENT</t>
  </si>
  <si>
    <t>ELEM</t>
  </si>
  <si>
    <t xml:space="preserve">ADAMS ES                 </t>
  </si>
  <si>
    <t>2</t>
  </si>
  <si>
    <t>WSM</t>
  </si>
  <si>
    <t>Dana Peterson</t>
  </si>
  <si>
    <t>Completed</t>
  </si>
  <si>
    <t xml:space="preserve">ALCOTT ES                </t>
  </si>
  <si>
    <t>HVAC-P2</t>
  </si>
  <si>
    <t>David Beltran</t>
  </si>
  <si>
    <t>Const 5/19/17 - 11/30/18</t>
  </si>
  <si>
    <t>Const in progress</t>
  </si>
  <si>
    <t xml:space="preserve">ANGIER ES                </t>
  </si>
  <si>
    <t>HVAC-ESS</t>
  </si>
  <si>
    <t>Radik Musin</t>
  </si>
  <si>
    <t xml:space="preserve">AUDUBON ES               </t>
  </si>
  <si>
    <t>3</t>
  </si>
  <si>
    <t>HVAC 2000</t>
  </si>
  <si>
    <t>Michael Appanaitis</t>
  </si>
  <si>
    <t xml:space="preserve">BAKER ES                 </t>
  </si>
  <si>
    <t>Const 10/17/17 - 12/6/18</t>
  </si>
  <si>
    <t xml:space="preserve">BALBOA ES                </t>
  </si>
  <si>
    <t>Gabriela Soriano</t>
  </si>
  <si>
    <t>Const 3/14/18 - 8/7/20</t>
  </si>
  <si>
    <t xml:space="preserve">BARNARD ES @ BAYVIEW TERRACE               </t>
  </si>
  <si>
    <t>1</t>
  </si>
  <si>
    <t>HVAC 200/P2</t>
  </si>
  <si>
    <t>Const 7/31/17 - 8/24/18</t>
  </si>
  <si>
    <t xml:space="preserve">BAY PARK ES              </t>
  </si>
  <si>
    <t>Joel Early</t>
  </si>
  <si>
    <t>Const 11/7/17 - 1/9/19</t>
  </si>
  <si>
    <t xml:space="preserve">BIRD ROCK ES             </t>
  </si>
  <si>
    <t>Kenneth Shroyer</t>
  </si>
  <si>
    <t>Const  8/22/17 - 7/25/19</t>
  </si>
  <si>
    <t xml:space="preserve">BIRNEY ES                </t>
  </si>
  <si>
    <t>Richard Kessler</t>
  </si>
  <si>
    <t xml:space="preserve">BOONE ES                 </t>
  </si>
  <si>
    <t>HVAC 2000 / ESS</t>
  </si>
  <si>
    <t xml:space="preserve">BURBANK ES               </t>
  </si>
  <si>
    <t xml:space="preserve">CABRILLO ES              </t>
  </si>
  <si>
    <t>Const 10/20/17 - 1/9/19</t>
  </si>
  <si>
    <t xml:space="preserve">CADMAN ES                </t>
  </si>
  <si>
    <t>Const 8/16/17 - 10/11/19</t>
  </si>
  <si>
    <t xml:space="preserve">CARSON ES                </t>
  </si>
  <si>
    <t>Lisa Barnes</t>
  </si>
  <si>
    <t>Const 10/15/19 - 10/15/20</t>
  </si>
  <si>
    <t>Waiting const start date</t>
  </si>
  <si>
    <t xml:space="preserve">CARVER ES                </t>
  </si>
  <si>
    <t>1 CR used as storage</t>
  </si>
  <si>
    <t xml:space="preserve">CENTRAL ES               </t>
  </si>
  <si>
    <t>n/a</t>
  </si>
  <si>
    <t xml:space="preserve">CHAVEZ ES                </t>
  </si>
  <si>
    <t>Const 5/10/19 - 10/8/20</t>
  </si>
  <si>
    <t xml:space="preserve">CHESTERTON ES            </t>
  </si>
  <si>
    <t xml:space="preserve">CHEROKEE POINT ES        </t>
  </si>
  <si>
    <t xml:space="preserve">CHOLLAS/MEAD ES          </t>
  </si>
  <si>
    <t xml:space="preserve">CLAY ES                  </t>
  </si>
  <si>
    <t xml:space="preserve">CROWN POINT ES           </t>
  </si>
  <si>
    <t>Const 8/30/17 - 10/12/18</t>
  </si>
  <si>
    <t>CHTR</t>
  </si>
  <si>
    <t xml:space="preserve">IFTIN CHARTER @ JACKSON ES      </t>
  </si>
  <si>
    <t xml:space="preserve">CUBBERLEY ES             </t>
  </si>
  <si>
    <t>Const 9/17 - 7/18</t>
  </si>
  <si>
    <t xml:space="preserve">CURIE ES                 </t>
  </si>
  <si>
    <t xml:space="preserve">DAILARD ES               </t>
  </si>
  <si>
    <t xml:space="preserve">DARNALL CHARTER        </t>
  </si>
  <si>
    <t>MIDD</t>
  </si>
  <si>
    <t xml:space="preserve">DANA MS                  </t>
  </si>
  <si>
    <t>Const 1/24/18 - 11/28/18</t>
  </si>
  <si>
    <t xml:space="preserve">DEWEY ES                 </t>
  </si>
  <si>
    <t>Rich Kessler</t>
  </si>
  <si>
    <t>Const 12/12/17 - 8/3/18</t>
  </si>
  <si>
    <t xml:space="preserve">DINGEMAN ES              </t>
  </si>
  <si>
    <t xml:space="preserve">DOYLE ES                 </t>
  </si>
  <si>
    <t xml:space="preserve">EDISON ES                </t>
  </si>
  <si>
    <t>Const 5/2/17 - 6/27/18</t>
  </si>
  <si>
    <t xml:space="preserve">EB SCRIPPS ES            </t>
  </si>
  <si>
    <t xml:space="preserve">EMERSON/BANDINI @ BANDINI       </t>
  </si>
  <si>
    <t>Jerry Bott</t>
  </si>
  <si>
    <t>Const 8/24/18 - 5/1/19</t>
  </si>
  <si>
    <t>Design Phase</t>
  </si>
  <si>
    <t xml:space="preserve">EMERSON/BANDINI @ EMERSON </t>
  </si>
  <si>
    <t>Const 3/6/18 - 10/25/21</t>
  </si>
  <si>
    <t xml:space="preserve">EINSTEIN CHARTERS @ BROOKLYN ES     </t>
  </si>
  <si>
    <t>Dion Harrington</t>
  </si>
  <si>
    <t>No funding 'tll 2021</t>
  </si>
  <si>
    <t>Pending</t>
  </si>
  <si>
    <t xml:space="preserve">ENCANTO ES               </t>
  </si>
  <si>
    <t>German Rearte</t>
  </si>
  <si>
    <t xml:space="preserve">EUCLID ES                </t>
  </si>
  <si>
    <t xml:space="preserve">FIELD ES                 </t>
  </si>
  <si>
    <t>Const 7/27/17 - 11/26/18</t>
  </si>
  <si>
    <t xml:space="preserve">FLETCHER ES              </t>
  </si>
  <si>
    <t>Const 4/24/17 - 10/25/18</t>
  </si>
  <si>
    <t xml:space="preserve">FLORENCE ES              </t>
  </si>
  <si>
    <t>Const 10/20/17 - 3/13/19</t>
  </si>
  <si>
    <t xml:space="preserve">FOSTER ES                </t>
  </si>
  <si>
    <t xml:space="preserve">FRANKLIN ES              </t>
  </si>
  <si>
    <t xml:space="preserve">FREESE ES                </t>
  </si>
  <si>
    <t xml:space="preserve">FULTON ES                </t>
  </si>
  <si>
    <t xml:space="preserve">GAGE ES                  </t>
  </si>
  <si>
    <t xml:space="preserve">BETHUNE ES               </t>
  </si>
  <si>
    <t xml:space="preserve">GARFIELD ES              </t>
  </si>
  <si>
    <t xml:space="preserve">ZAMORANO ES              </t>
  </si>
  <si>
    <t xml:space="preserve">GRANT ES                 </t>
  </si>
  <si>
    <t>Janet Cortez</t>
  </si>
  <si>
    <t>2 CR subject for demolition</t>
  </si>
  <si>
    <t xml:space="preserve">GOLDEN HILL              </t>
  </si>
  <si>
    <t xml:space="preserve">JOYNER ES                </t>
  </si>
  <si>
    <t xml:space="preserve">GREEN ES                 </t>
  </si>
  <si>
    <t xml:space="preserve">HAGE ES                  </t>
  </si>
  <si>
    <t xml:space="preserve">HAMILTON ES              </t>
  </si>
  <si>
    <t xml:space="preserve">HANCOCK ES               </t>
  </si>
  <si>
    <t>HVAC 2000 / WSM</t>
  </si>
  <si>
    <t>Jerry Bott; Joel Hermosillo</t>
  </si>
  <si>
    <t>3 to be demolished summer 2018</t>
  </si>
  <si>
    <t xml:space="preserve">RODRIGUEZ ES             </t>
  </si>
  <si>
    <t xml:space="preserve">HARDY ES                 </t>
  </si>
  <si>
    <t xml:space="preserve">HAWTHORNE ES             </t>
  </si>
  <si>
    <t>Const 4/5/17 - 10/22/18</t>
  </si>
  <si>
    <t xml:space="preserve">HEARST ES                </t>
  </si>
  <si>
    <t>CDC</t>
  </si>
  <si>
    <t xml:space="preserve">FLORENCE CDC             </t>
  </si>
  <si>
    <t>HOLLY DRIVE CHARTER @ WEBSTER</t>
  </si>
  <si>
    <t xml:space="preserve">HOLMES ES                </t>
  </si>
  <si>
    <t xml:space="preserve">HORTON ES                </t>
  </si>
  <si>
    <t xml:space="preserve">IBARRA ES                </t>
  </si>
  <si>
    <t xml:space="preserve">FAY ES                   </t>
  </si>
  <si>
    <t xml:space="preserve">JEFFERSON ES             </t>
  </si>
  <si>
    <t>Const 4/29/19 - 8/26/20</t>
  </si>
  <si>
    <t xml:space="preserve">JERABEK ES               </t>
  </si>
  <si>
    <t xml:space="preserve">JOHNSON ES               </t>
  </si>
  <si>
    <t>1 CR used as storage/bookrm</t>
  </si>
  <si>
    <t xml:space="preserve">JONES ES                 </t>
  </si>
  <si>
    <t>KING/CHAVEZ CHARTER @ MEMORIAL</t>
  </si>
  <si>
    <t>Ray Rodriguez</t>
  </si>
  <si>
    <t>Const 5/22/19 - 2/11/21</t>
  </si>
  <si>
    <t xml:space="preserve">JUAREZ ES                </t>
  </si>
  <si>
    <t xml:space="preserve">KIMBROUGH ES             </t>
  </si>
  <si>
    <t>Const 3/25/19 - 9/21/20</t>
  </si>
  <si>
    <t>Not in construction per PM 5/7/18</t>
  </si>
  <si>
    <t xml:space="preserve">KUMEYAAY ES              </t>
  </si>
  <si>
    <t xml:space="preserve">LAFAYETTE ES             </t>
  </si>
  <si>
    <t xml:space="preserve">David Beltran </t>
  </si>
  <si>
    <t>No const schedule</t>
  </si>
  <si>
    <t xml:space="preserve">LA JOLLA ES              </t>
  </si>
  <si>
    <t>Const 7/11/17 -10/15/19</t>
  </si>
  <si>
    <t>ATYP/ALTR</t>
  </si>
  <si>
    <t xml:space="preserve">LANGUAGE ACADEMY         </t>
  </si>
  <si>
    <t xml:space="preserve">PACIFIC VIEW LEADERSHIP ES                  </t>
  </si>
  <si>
    <t xml:space="preserve">HAWTHORNE CDC            </t>
  </si>
  <si>
    <t>AMERICA'S FINEST CHARTER  @ MEAD</t>
  </si>
  <si>
    <t>Const 3/14/19 - 9/10/19</t>
  </si>
  <si>
    <t xml:space="preserve">LINDA VISTA ES           </t>
  </si>
  <si>
    <t>Const 6/15/18 - 2/13/19</t>
  </si>
  <si>
    <t xml:space="preserve">LINDBERGH/SCHWEITZER ES  </t>
  </si>
  <si>
    <t>Const 8/21/17 - 4/3/19</t>
  </si>
  <si>
    <t xml:space="preserve">LOGAN ES                 </t>
  </si>
  <si>
    <t xml:space="preserve">LOMA PORTAL ES           </t>
  </si>
  <si>
    <t xml:space="preserve">LONGFELLOW ES            </t>
  </si>
  <si>
    <t xml:space="preserve">PERKINS ES               </t>
  </si>
  <si>
    <t>Const 5/3/19 - 7/3/20</t>
  </si>
  <si>
    <t xml:space="preserve">MARSHALL ES              </t>
  </si>
  <si>
    <t xml:space="preserve">MARVIN ES                </t>
  </si>
  <si>
    <t xml:space="preserve">MASON ES                 </t>
  </si>
  <si>
    <t xml:space="preserve">SALK ES                  </t>
  </si>
  <si>
    <t xml:space="preserve">HICKMAN ES               </t>
  </si>
  <si>
    <t xml:space="preserve">MCKINLEY ES              </t>
  </si>
  <si>
    <t>Const 11/29/17 - 8/23/18</t>
  </si>
  <si>
    <t xml:space="preserve">MILLER ES                </t>
  </si>
  <si>
    <t>Jerry Bott / Mike Clark</t>
  </si>
  <si>
    <t>7 Port to be demoed</t>
  </si>
  <si>
    <t xml:space="preserve">MIRAMAR RANCH ES         </t>
  </si>
  <si>
    <t>TUBMAN CHARTER</t>
  </si>
  <si>
    <t>In progress</t>
  </si>
  <si>
    <t xml:space="preserve">NORMAL HEIGHTS ES        </t>
  </si>
  <si>
    <t xml:space="preserve">ERICSON ES               </t>
  </si>
  <si>
    <t xml:space="preserve">NYE ES                   </t>
  </si>
  <si>
    <t xml:space="preserve">SANDBURG ES              </t>
  </si>
  <si>
    <t>ARROYO PASEO CHARTER  @ WILSON MS</t>
  </si>
  <si>
    <t>Francisco Campuzano</t>
  </si>
  <si>
    <t>Demolished port bldgs</t>
  </si>
  <si>
    <t xml:space="preserve">OAK PARK ES              </t>
  </si>
  <si>
    <t xml:space="preserve">OCEAN BEACH ES           </t>
  </si>
  <si>
    <t>Const 12/18/17 - 4/4/19</t>
  </si>
  <si>
    <t xml:space="preserve">PACIFIC BEACH ES         </t>
  </si>
  <si>
    <t>Const TBD</t>
  </si>
  <si>
    <t xml:space="preserve">PARADISE HILLS ES        </t>
  </si>
  <si>
    <t>4 CR to be demoed</t>
  </si>
  <si>
    <t xml:space="preserve">ROSA PARKS ES            </t>
  </si>
  <si>
    <t xml:space="preserve">PENN ES                  </t>
  </si>
  <si>
    <t>3 Port CR NIC (B08, B09, B10)…..5/2/18</t>
  </si>
  <si>
    <t>236N</t>
  </si>
  <si>
    <t xml:space="preserve">PORTER NORTH ES                </t>
  </si>
  <si>
    <t>236S</t>
  </si>
  <si>
    <t xml:space="preserve">PORTER SOUTH ES             </t>
  </si>
  <si>
    <t xml:space="preserve">PERRY ES                 </t>
  </si>
  <si>
    <t>2 are not CR</t>
  </si>
  <si>
    <t xml:space="preserve">ROLANDO PARK ES          </t>
  </si>
  <si>
    <t xml:space="preserve">ROSS ES                  </t>
  </si>
  <si>
    <t>Const 4/14/17 - 7/15/18</t>
  </si>
  <si>
    <t xml:space="preserve">Completed  </t>
  </si>
  <si>
    <t xml:space="preserve">ROWAN ES                 </t>
  </si>
  <si>
    <t>Const 7/30/18 - 8/27/19</t>
  </si>
  <si>
    <t xml:space="preserve">SEQUOIA ES               </t>
  </si>
  <si>
    <t>Const 1/9/18 - 9/18/19</t>
  </si>
  <si>
    <t xml:space="preserve">SESSIONS ES              </t>
  </si>
  <si>
    <t>SD COOP CHARTER @ LINDA VISTA ANNEX</t>
  </si>
  <si>
    <t>Const 1/15/19 - 12/3/20</t>
  </si>
  <si>
    <t xml:space="preserve">SHERMAN ES               </t>
  </si>
  <si>
    <t xml:space="preserve">SILVERGATE ES            </t>
  </si>
  <si>
    <t>Const 10/6/17 - 4/17/19</t>
  </si>
  <si>
    <t xml:space="preserve">SPRECKELS ES             </t>
  </si>
  <si>
    <t>7-HVAC2000, Kenneth Shroyer</t>
  </si>
  <si>
    <t>KING/CHAVEZ CHARTERS  @ KING</t>
  </si>
  <si>
    <t>Const 5/1/19 - 1/21/21</t>
  </si>
  <si>
    <t xml:space="preserve">SUNSET VIEW ES           </t>
  </si>
  <si>
    <t>Const 11/15/18 - 4/15/19</t>
  </si>
  <si>
    <t xml:space="preserve">LOS ALTOS CDC            </t>
  </si>
  <si>
    <t xml:space="preserve">TIERRASANTA ES           </t>
  </si>
  <si>
    <t>9-HVAC2000, Kenneth Shroyer</t>
  </si>
  <si>
    <t xml:space="preserve">TOLER ES                 </t>
  </si>
  <si>
    <t>Const 10/26/17 - 9/25/18</t>
  </si>
  <si>
    <t xml:space="preserve">TORREY PINES ES          </t>
  </si>
  <si>
    <t>Const 10/13/17 - 2/25/29</t>
  </si>
  <si>
    <t xml:space="preserve">VALENCIA PARK ES         </t>
  </si>
  <si>
    <t>1 CR used as stor unit</t>
  </si>
  <si>
    <t xml:space="preserve">VISTA GRANDE ES          </t>
  </si>
  <si>
    <t xml:space="preserve">WALKER ES                </t>
  </si>
  <si>
    <t xml:space="preserve">WASHINGTON ES            </t>
  </si>
  <si>
    <t xml:space="preserve">WEBSTER ES               </t>
  </si>
  <si>
    <t>HVAC2000, HVAC-ESS, Richard Kessler</t>
  </si>
  <si>
    <t xml:space="preserve">WEGEFORTH ES             </t>
  </si>
  <si>
    <t>Const 9/19/17 - 8/6/18</t>
  </si>
  <si>
    <t xml:space="preserve">BENCHLEY/WEINBERGER ES   </t>
  </si>
  <si>
    <t xml:space="preserve">WHITMAN ES               </t>
  </si>
  <si>
    <t>Const 6/13/17 - 8/22/18</t>
  </si>
  <si>
    <t xml:space="preserve">KNOX MS                  </t>
  </si>
  <si>
    <t xml:space="preserve">BELL MS                  </t>
  </si>
  <si>
    <t>other used as Conf and Student Store</t>
  </si>
  <si>
    <t xml:space="preserve">CHALLENGER MS            </t>
  </si>
  <si>
    <t>Const 8/15/17 - 2/5/20</t>
  </si>
  <si>
    <t xml:space="preserve">CORREIA MS               </t>
  </si>
  <si>
    <t>Const 10/18/18 - 4/23/19</t>
  </si>
  <si>
    <t>6 Ports to be demoed S'18</t>
  </si>
  <si>
    <t xml:space="preserve">MARSHALL MS     </t>
  </si>
  <si>
    <t>CREATIVE PERFORMING &amp; MEIA ARTS @ KROC</t>
  </si>
  <si>
    <t>HVAC - WSM</t>
  </si>
  <si>
    <t xml:space="preserve"> Completed</t>
  </si>
  <si>
    <t xml:space="preserve">LEWIS MS                 </t>
  </si>
  <si>
    <t>Const 5/30/17 - 1/10/18</t>
  </si>
  <si>
    <t xml:space="preserve">MANN MS                  </t>
  </si>
  <si>
    <t xml:space="preserve">MARSTON MS               </t>
  </si>
  <si>
    <t>Const 2/9/18 - 4/10/19</t>
  </si>
  <si>
    <t xml:space="preserve">MONTGOMERY MS            </t>
  </si>
  <si>
    <t>Const 9/10/19 - 9/22/20</t>
  </si>
  <si>
    <t xml:space="preserve">MUIRLANDS MS             </t>
  </si>
  <si>
    <t>Const 8/23/18 - 2/10/20</t>
  </si>
  <si>
    <t>O'FARRELL CHARTER</t>
  </si>
  <si>
    <t>Steve Faust</t>
  </si>
  <si>
    <t xml:space="preserve">PACIFIC BEACH MS         </t>
  </si>
  <si>
    <t>Const 1/14/19 - 7/14/20</t>
  </si>
  <si>
    <t xml:space="preserve">OCEAN BEACH CDC          </t>
  </si>
  <si>
    <t xml:space="preserve">PERSHING MS              </t>
  </si>
  <si>
    <t>Alonso Casas</t>
  </si>
  <si>
    <t xml:space="preserve">CLARK MS                 </t>
  </si>
  <si>
    <t>Tom Hart</t>
  </si>
  <si>
    <t>Const 5/3/16 - 8/16/18</t>
  </si>
  <si>
    <t xml:space="preserve">ROOSEVELT MS             </t>
  </si>
  <si>
    <t>Const  4/15/19 - 6/15/20</t>
  </si>
  <si>
    <t xml:space="preserve">STANDLEY MS              </t>
  </si>
  <si>
    <t>Const 4/26/17 - 8/23/17</t>
  </si>
  <si>
    <t>Project Completed</t>
  </si>
  <si>
    <t xml:space="preserve">TAFT MS                  </t>
  </si>
  <si>
    <t xml:space="preserve">DE PORTOLA MS            </t>
  </si>
  <si>
    <t xml:space="preserve">WANGENHEIM MS            </t>
  </si>
  <si>
    <t>Const 3/3/17 - 10/22/18</t>
  </si>
  <si>
    <t xml:space="preserve">WILSON MS                </t>
  </si>
  <si>
    <t>Const 7/16/18 - 5/20/20</t>
  </si>
  <si>
    <t xml:space="preserve">MEMORIAL PREPARATORY     </t>
  </si>
  <si>
    <t xml:space="preserve">Const 10/31/17 - 11/13/19 </t>
  </si>
  <si>
    <t xml:space="preserve">ALBA SCHOOL              </t>
  </si>
  <si>
    <t>HIGH</t>
  </si>
  <si>
    <t xml:space="preserve">CLAIREMONT HS            </t>
  </si>
  <si>
    <t>Joel Early / Bryan Ehm</t>
  </si>
  <si>
    <t>Const 2/9/18 - 2/14/19</t>
  </si>
  <si>
    <t xml:space="preserve">CRAWFORD HS              </t>
  </si>
  <si>
    <t>2- No A/C schedule</t>
  </si>
  <si>
    <t xml:space="preserve">HOOVER HS                </t>
  </si>
  <si>
    <t>Const 4/3/17 - 11/1/18</t>
  </si>
  <si>
    <t xml:space="preserve">HENRY HS                 </t>
  </si>
  <si>
    <t>Julio Ramos</t>
  </si>
  <si>
    <t>Completed; New bldg in process</t>
  </si>
  <si>
    <t>335E</t>
  </si>
  <si>
    <t xml:space="preserve">MILLENNIAL TECH @ GOMPERS EAST </t>
  </si>
  <si>
    <t xml:space="preserve">LA JOLLA HS        </t>
  </si>
  <si>
    <t>Const 2/7/19 - 9/8/20</t>
  </si>
  <si>
    <t xml:space="preserve">INNOVATION MS @ MACDOWELL </t>
  </si>
  <si>
    <t>Mark Lawrence</t>
  </si>
  <si>
    <t>5 port to be demoed 8/1/18</t>
  </si>
  <si>
    <t xml:space="preserve">LINCOLN HS               </t>
  </si>
  <si>
    <t xml:space="preserve">MADISON HS               </t>
  </si>
  <si>
    <t xml:space="preserve"> David Beltran</t>
  </si>
  <si>
    <t>Const 1/9/18 - 5/28/19</t>
  </si>
  <si>
    <t xml:space="preserve">ROWAN CDC                </t>
  </si>
  <si>
    <t xml:space="preserve">MIRA MESA HS             </t>
  </si>
  <si>
    <t xml:space="preserve">MISSION BAY HS           </t>
  </si>
  <si>
    <t>WSM, Janet Cortez</t>
  </si>
  <si>
    <t>Const 5/23/18 -7/29/19</t>
  </si>
  <si>
    <t xml:space="preserve">MORSE HS                 </t>
  </si>
  <si>
    <t xml:space="preserve">POINT LOMA HS            </t>
  </si>
  <si>
    <t>Annalyn Roxas</t>
  </si>
  <si>
    <t>2 CR not to have AC</t>
  </si>
  <si>
    <t xml:space="preserve">UNIVERSITY CITY HS       </t>
  </si>
  <si>
    <t>HVAC 2000-WSM</t>
  </si>
  <si>
    <t>Const 12/13/17 - 8/23/19</t>
  </si>
  <si>
    <t xml:space="preserve">SERRA HS                 </t>
  </si>
  <si>
    <t>3 rooms NIC</t>
  </si>
  <si>
    <t xml:space="preserve">SCRIPPS RANCH HS         </t>
  </si>
  <si>
    <t>(5 rms) Heat and vent only.</t>
  </si>
  <si>
    <t xml:space="preserve">GARFIELD HS              </t>
  </si>
  <si>
    <t xml:space="preserve">RILEY SCHOOL             </t>
  </si>
  <si>
    <t>KEILLER CHARTER</t>
  </si>
  <si>
    <t>B12,B22 = Not CR; No AC</t>
  </si>
  <si>
    <t xml:space="preserve">FARB MS                  </t>
  </si>
  <si>
    <t>SCHOOL OF CREATIVE AND PERF ARTS</t>
  </si>
  <si>
    <t xml:space="preserve">MUIR SCHOOL         </t>
  </si>
  <si>
    <t>Const 5/19/17 - 5/20/18</t>
  </si>
  <si>
    <t xml:space="preserve">INNOVATIONS CHARTER @ SPRING CANYON    </t>
  </si>
  <si>
    <t xml:space="preserve">MT. EVEREST ACADEMY @ WIGGIN    </t>
  </si>
  <si>
    <t>Const 9/18/17 - 02/22/19</t>
  </si>
  <si>
    <t>NEW DAWN @ RILEY</t>
  </si>
  <si>
    <t>Const 5/31/16 - 9/1/17</t>
  </si>
  <si>
    <t xml:space="preserve">WHITTIER </t>
  </si>
  <si>
    <t>Const 12/ 5/17 - 11/30/18</t>
  </si>
  <si>
    <t>OCP</t>
  </si>
  <si>
    <t xml:space="preserve">I HIGH VIRTUAL ACADEMY @ FREMONT      </t>
  </si>
  <si>
    <t>335W</t>
  </si>
  <si>
    <t xml:space="preserve">GOMPERS CHARTER @ GOMPERS WEST      </t>
  </si>
  <si>
    <t>Const9/5/17 - 10/1/18</t>
  </si>
  <si>
    <t>SD GLOBAL VISION CHARTER  @ ADAMS</t>
  </si>
  <si>
    <t>SD COOP CHARTER @ BANDINI</t>
  </si>
  <si>
    <t>SD COOP CHARTER @ EMERSON</t>
  </si>
  <si>
    <t>Const 3/7/18 - 12/3/19</t>
  </si>
  <si>
    <t>KAVOD CHARTER @ CUBBERLY</t>
  </si>
  <si>
    <t>Const 7/12/17 - 2/9/18</t>
  </si>
  <si>
    <t xml:space="preserve">BAYVIEW CDC              </t>
  </si>
  <si>
    <t xml:space="preserve">BROOKLYN CDC             </t>
  </si>
  <si>
    <t xml:space="preserve">DEWEY CDC                </t>
  </si>
  <si>
    <t>EUCLID CDC</t>
  </si>
  <si>
    <t xml:space="preserve">GARFIELD CDC             </t>
  </si>
  <si>
    <t>CR Count is 0..4-CDC</t>
  </si>
  <si>
    <t xml:space="preserve">KENNEDY CDC              </t>
  </si>
  <si>
    <t>CR Count is 0…3-CDC</t>
  </si>
  <si>
    <t xml:space="preserve">LOGAN CDC                </t>
  </si>
  <si>
    <t>CR Count is 0…3-CDC &amp; 1-ERL</t>
  </si>
  <si>
    <t xml:space="preserve">MONTEZUMA CDC  @ LANGUAGE ACAD       </t>
  </si>
  <si>
    <t xml:space="preserve">SANDBURG CDC             </t>
  </si>
  <si>
    <t>CR Count is 0…2-CDC</t>
  </si>
  <si>
    <t xml:space="preserve">SALOMON CDC  @ WASHINGTON        </t>
  </si>
  <si>
    <t xml:space="preserve">WALKER CDC               </t>
  </si>
  <si>
    <t xml:space="preserve">WEGEFORTH CDC            </t>
  </si>
  <si>
    <t xml:space="preserve">FLETCHER CDC              </t>
  </si>
  <si>
    <t xml:space="preserve">ROSS CDC                 </t>
  </si>
  <si>
    <t>KEARNY HS COMPLEX</t>
  </si>
  <si>
    <t>Const 4/16/18 - 12/7/18</t>
  </si>
  <si>
    <t>SAN DIEGO HS COMPLEX</t>
  </si>
  <si>
    <t>Const 8/7/18 - 1/29/20</t>
  </si>
  <si>
    <t>0362A</t>
  </si>
  <si>
    <t>TWAIN MAIN @ LINDA VISTA RD</t>
  </si>
  <si>
    <t>Const 9/5/17 - 12/7/18</t>
  </si>
  <si>
    <t>0362C</t>
  </si>
  <si>
    <t xml:space="preserve">TWAIN MESA @ MIRA MESA </t>
  </si>
  <si>
    <t>0362E</t>
  </si>
  <si>
    <t xml:space="preserve">TWAIN MORSE    </t>
  </si>
  <si>
    <t xml:space="preserve"> B01, B08 = Not CR; No AC; Completed 7/9/18</t>
  </si>
  <si>
    <t>TOTALS</t>
  </si>
  <si>
    <t xml:space="preserve">10 AM Forecast </t>
  </si>
  <si>
    <t xml:space="preserve">12 Noon Forecast </t>
  </si>
  <si>
    <t>2 PM Forecast</t>
  </si>
  <si>
    <t>4 PM Forecast</t>
  </si>
  <si>
    <t>10 AM Forecast</t>
  </si>
  <si>
    <t>NOON Forecast</t>
  </si>
  <si>
    <t xml:space="preserve">2 PM Forecast </t>
  </si>
  <si>
    <t xml:space="preserve">4 PM Forecast </t>
  </si>
  <si>
    <t xml:space="preserve">NOON Forecast </t>
  </si>
  <si>
    <t>ED CENTER</t>
  </si>
  <si>
    <t>CANYON HILLS</t>
  </si>
  <si>
    <t xml:space="preserve">       Monday ,July 4</t>
  </si>
  <si>
    <t>Tuesday,July 5</t>
  </si>
  <si>
    <t>Wednesday,July 6</t>
  </si>
  <si>
    <t>Thursday, July 7</t>
  </si>
  <si>
    <t>Friday, July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</si>
</sst>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00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2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Border="1"/>
    <xf numFmtId="0" fontId="21" fillId="34" borderId="14" xfId="0" applyFont="1" applyFill="1" applyBorder="1" applyAlignment="1">
      <alignment vertical="center"/>
    </xf>
    <xf numFmtId="0" fontId="21" fillId="34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9" fontId="2" fillId="0" borderId="15" xfId="42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9" fontId="2" fillId="0" borderId="21" xfId="42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center"/>
    </xf>
    <xf numFmtId="0" fontId="25" fillId="0" borderId="0" xfId="0" applyFont="1" applyAlignment="1"/>
    <xf numFmtId="0" fontId="26" fillId="0" borderId="0" xfId="0" applyFont="1" applyAlignment="1">
      <alignment horizontal="left" vertical="center" wrapText="1"/>
    </xf>
    <xf numFmtId="0" fontId="0" fillId="0" borderId="0" xfId="0" applyAlignment="1"/>
    <xf numFmtId="0" fontId="27" fillId="0" borderId="0" xfId="0" applyFont="1" applyAlignment="1"/>
    <xf numFmtId="0" fontId="28" fillId="0" borderId="0" xfId="0" applyFont="1" applyAlignment="1">
      <alignment horizontal="left" vertical="center" wrapText="1"/>
    </xf>
    <xf numFmtId="0" fontId="0" fillId="36" borderId="0" xfId="0" applyFill="1"/>
    <xf numFmtId="0" fontId="29" fillId="0" borderId="0" xfId="0" applyFont="1"/>
    <xf numFmtId="0" fontId="29" fillId="36" borderId="0" xfId="0" applyFont="1" applyFill="1"/>
    <xf numFmtId="0" fontId="29" fillId="0" borderId="27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27" fillId="0" borderId="0" xfId="0" applyFont="1"/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Continuous" vertical="center" wrapText="1"/>
    </xf>
    <xf numFmtId="0" fontId="0" fillId="0" borderId="32" xfId="0" applyBorder="1" applyAlignment="1">
      <alignment horizontal="centerContinuous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/>
    </xf>
    <xf numFmtId="0" fontId="0" fillId="0" borderId="17" xfId="0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3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27" fillId="0" borderId="34" xfId="0" applyFont="1" applyBorder="1" applyAlignment="1">
      <alignment horizontal="right"/>
    </xf>
    <xf numFmtId="0" fontId="29" fillId="0" borderId="35" xfId="0" applyFont="1" applyBorder="1" applyAlignment="1">
      <alignment horizontal="right"/>
    </xf>
    <xf numFmtId="9" fontId="29" fillId="0" borderId="36" xfId="0" applyNumberFormat="1" applyFont="1" applyBorder="1" applyAlignment="1">
      <alignment horizontal="right"/>
    </xf>
    <xf numFmtId="9" fontId="29" fillId="0" borderId="29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27" fillId="36" borderId="0" xfId="0" applyFont="1" applyFill="1"/>
    <xf numFmtId="0" fontId="27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9" fontId="29" fillId="0" borderId="0" xfId="0" applyNumberFormat="1" applyFont="1" applyBorder="1" applyAlignment="1">
      <alignment horizontal="right"/>
    </xf>
    <xf numFmtId="0" fontId="27" fillId="0" borderId="16" xfId="0" applyFont="1" applyBorder="1" applyAlignment="1">
      <alignment horizontal="center" vertical="center"/>
    </xf>
    <xf numFmtId="9" fontId="30" fillId="0" borderId="19" xfId="0" applyNumberFormat="1" applyFont="1" applyBorder="1" applyAlignment="1">
      <alignment horizontal="right"/>
    </xf>
    <xf numFmtId="0" fontId="0" fillId="0" borderId="33" xfId="0" applyBorder="1" applyAlignment="1">
      <alignment horizontal="right"/>
    </xf>
    <xf numFmtId="0" fontId="27" fillId="0" borderId="37" xfId="0" applyFont="1" applyBorder="1" applyAlignment="1">
      <alignment horizontal="center" vertical="center"/>
    </xf>
    <xf numFmtId="9" fontId="30" fillId="0" borderId="38" xfId="0" applyNumberFormat="1" applyFont="1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29" xfId="0" applyBorder="1" applyAlignment="1">
      <alignment horizontal="right"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0" fillId="37" borderId="40" xfId="0" applyFont="1" applyFill="1" applyBorder="1" applyAlignment="1">
      <alignment horizontal="centerContinuous" vertical="center"/>
    </xf>
    <xf numFmtId="0" fontId="0" fillId="37" borderId="41" xfId="0" applyFill="1" applyBorder="1" applyAlignment="1">
      <alignment horizontal="centerContinuous" vertical="center"/>
    </xf>
    <xf numFmtId="0" fontId="0" fillId="37" borderId="42" xfId="0" applyFill="1" applyBorder="1" applyAlignment="1">
      <alignment horizontal="centerContinuous" vertical="center"/>
    </xf>
    <xf numFmtId="0" fontId="31" fillId="38" borderId="0" xfId="0" applyFont="1" applyFill="1"/>
    <xf numFmtId="0" fontId="32" fillId="39" borderId="43" xfId="0" applyFont="1" applyFill="1" applyBorder="1" applyAlignment="1">
      <alignment horizontal="left" vertical="top" wrapText="1"/>
    </xf>
    <xf numFmtId="0" fontId="32" fillId="39" borderId="44" xfId="0" applyFont="1" applyFill="1" applyBorder="1" applyAlignment="1">
      <alignment horizontal="left" vertical="top" wrapText="1"/>
    </xf>
    <xf numFmtId="0" fontId="32" fillId="39" borderId="45" xfId="0" applyFont="1" applyFill="1" applyBorder="1" applyAlignment="1">
      <alignment horizontal="left" vertical="top" wrapText="1"/>
    </xf>
    <xf numFmtId="0" fontId="32" fillId="39" borderId="44" xfId="0" applyFont="1" applyFill="1" applyBorder="1" applyAlignment="1">
      <alignment horizontal="center" vertical="top" wrapText="1"/>
    </xf>
    <xf numFmtId="0" fontId="32" fillId="39" borderId="46" xfId="0" applyFont="1" applyFill="1" applyBorder="1" applyAlignment="1">
      <alignment horizontal="center" vertical="top" wrapText="1"/>
    </xf>
    <xf numFmtId="0" fontId="32" fillId="39" borderId="47" xfId="0" applyFont="1" applyFill="1" applyBorder="1" applyAlignment="1">
      <alignment horizontal="center" vertical="top" wrapText="1"/>
    </xf>
    <xf numFmtId="0" fontId="32" fillId="39" borderId="48" xfId="0" applyFont="1" applyFill="1" applyBorder="1" applyAlignment="1">
      <alignment horizontal="center" vertical="top" wrapText="1"/>
    </xf>
    <xf numFmtId="0" fontId="32" fillId="39" borderId="49" xfId="0" applyFont="1" applyFill="1" applyBorder="1" applyAlignment="1">
      <alignment horizontal="center" vertical="top" wrapText="1"/>
    </xf>
    <xf numFmtId="164" fontId="33" fillId="0" borderId="50" xfId="0" applyNumberFormat="1" applyFont="1" applyBorder="1" applyAlignment="1">
      <alignment horizontal="left" vertical="top"/>
    </xf>
    <xf numFmtId="165" fontId="33" fillId="0" borderId="51" xfId="0" applyNumberFormat="1" applyFont="1" applyBorder="1" applyAlignment="1">
      <alignment horizontal="left" vertical="top"/>
    </xf>
    <xf numFmtId="165" fontId="33" fillId="36" borderId="51" xfId="0" applyNumberFormat="1" applyFont="1" applyFill="1" applyBorder="1" applyAlignment="1">
      <alignment horizontal="left" vertical="top"/>
    </xf>
    <xf numFmtId="0" fontId="33" fillId="0" borderId="52" xfId="0" applyFont="1" applyBorder="1" applyAlignment="1">
      <alignment horizontal="left" vertical="top" wrapText="1"/>
    </xf>
    <xf numFmtId="0" fontId="33" fillId="0" borderId="53" xfId="0" applyFont="1" applyBorder="1" applyAlignment="1">
      <alignment horizontal="left" vertical="top" wrapText="1"/>
    </xf>
    <xf numFmtId="14" fontId="33" fillId="36" borderId="53" xfId="0" applyNumberFormat="1" applyFont="1" applyFill="1" applyBorder="1" applyAlignment="1">
      <alignment horizontal="left" vertical="top" wrapText="1"/>
    </xf>
    <xf numFmtId="1" fontId="33" fillId="0" borderId="53" xfId="0" applyNumberFormat="1" applyFont="1" applyBorder="1" applyAlignment="1">
      <alignment horizontal="left" vertical="top" wrapText="1"/>
    </xf>
    <xf numFmtId="9" fontId="33" fillId="0" borderId="5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/>
    <xf numFmtId="0" fontId="34" fillId="36" borderId="56" xfId="0" applyFont="1" applyFill="1" applyBorder="1"/>
    <xf numFmtId="164" fontId="33" fillId="36" borderId="50" xfId="0" applyNumberFormat="1" applyFont="1" applyFill="1" applyBorder="1" applyAlignment="1">
      <alignment horizontal="left" vertical="top"/>
    </xf>
    <xf numFmtId="0" fontId="33" fillId="36" borderId="52" xfId="0" applyFont="1" applyFill="1" applyBorder="1" applyAlignment="1">
      <alignment horizontal="left" vertical="top" wrapText="1"/>
    </xf>
    <xf numFmtId="0" fontId="33" fillId="36" borderId="53" xfId="0" applyFont="1" applyFill="1" applyBorder="1" applyAlignment="1">
      <alignment horizontal="left" vertical="top" wrapText="1"/>
    </xf>
    <xf numFmtId="1" fontId="33" fillId="36" borderId="53" xfId="0" applyNumberFormat="1" applyFont="1" applyFill="1" applyBorder="1" applyAlignment="1">
      <alignment horizontal="left" vertical="top" wrapText="1"/>
    </xf>
    <xf numFmtId="9" fontId="33" fillId="36" borderId="54" xfId="0" applyNumberFormat="1" applyFont="1" applyFill="1" applyBorder="1" applyAlignment="1">
      <alignment horizontal="left" vertical="top" wrapText="1"/>
    </xf>
    <xf numFmtId="0" fontId="0" fillId="36" borderId="0" xfId="0" applyFill="1" applyAlignment="1">
      <alignment horizontal="center"/>
    </xf>
    <xf numFmtId="0" fontId="0" fillId="36" borderId="55" xfId="0" applyFill="1" applyBorder="1" applyAlignment="1">
      <alignment horizontal="center"/>
    </xf>
    <xf numFmtId="0" fontId="0" fillId="36" borderId="56" xfId="0" applyFill="1" applyBorder="1"/>
    <xf numFmtId="0" fontId="9" fillId="0" borderId="0" xfId="7" applyFill="1"/>
    <xf numFmtId="0" fontId="0" fillId="0" borderId="0" xfId="0" applyFill="1" applyBorder="1"/>
    <xf numFmtId="0" fontId="0" fillId="0" borderId="0" xfId="0" applyFill="1"/>
    <xf numFmtId="0" fontId="27" fillId="36" borderId="56" xfId="0" applyFont="1" applyFill="1" applyBorder="1"/>
    <xf numFmtId="0" fontId="9" fillId="0" borderId="0" xfId="7" applyFill="1" applyBorder="1"/>
    <xf numFmtId="0" fontId="27" fillId="36" borderId="56" xfId="0" applyFont="1" applyFill="1" applyBorder="1" applyAlignment="1"/>
    <xf numFmtId="0" fontId="34" fillId="0" borderId="57" xfId="8" applyFont="1" applyFill="1" applyBorder="1" applyAlignment="1"/>
    <xf numFmtId="14" fontId="33" fillId="0" borderId="53" xfId="0" applyNumberFormat="1" applyFont="1" applyBorder="1" applyAlignment="1">
      <alignment horizontal="left" vertical="top" wrapText="1"/>
    </xf>
    <xf numFmtId="0" fontId="0" fillId="0" borderId="58" xfId="0" applyBorder="1"/>
    <xf numFmtId="0" fontId="34" fillId="0" borderId="56" xfId="8" applyFont="1" applyFill="1" applyBorder="1"/>
    <xf numFmtId="14" fontId="0" fillId="36" borderId="0" xfId="0" applyNumberFormat="1" applyFill="1"/>
    <xf numFmtId="14" fontId="0" fillId="0" borderId="0" xfId="0" applyNumberFormat="1"/>
    <xf numFmtId="0" fontId="35" fillId="36" borderId="52" xfId="0" applyFont="1" applyFill="1" applyBorder="1" applyAlignment="1">
      <alignment horizontal="left" vertical="top" wrapText="1"/>
    </xf>
    <xf numFmtId="0" fontId="35" fillId="36" borderId="53" xfId="0" applyFont="1" applyFill="1" applyBorder="1" applyAlignment="1">
      <alignment horizontal="left" vertical="top" wrapText="1"/>
    </xf>
    <xf numFmtId="1" fontId="35" fillId="36" borderId="53" xfId="0" applyNumberFormat="1" applyFont="1" applyFill="1" applyBorder="1" applyAlignment="1">
      <alignment horizontal="left" vertical="top" wrapText="1"/>
    </xf>
    <xf numFmtId="0" fontId="0" fillId="36" borderId="58" xfId="0" applyFill="1" applyBorder="1"/>
    <xf numFmtId="0" fontId="0" fillId="36" borderId="56" xfId="0" applyFill="1" applyBorder="1" applyAlignment="1">
      <alignment wrapText="1"/>
    </xf>
    <xf numFmtId="14" fontId="0" fillId="36" borderId="56" xfId="0" applyNumberFormat="1" applyFill="1" applyBorder="1"/>
    <xf numFmtId="14" fontId="27" fillId="36" borderId="56" xfId="0" applyNumberFormat="1" applyFont="1" applyFill="1" applyBorder="1"/>
    <xf numFmtId="0" fontId="0" fillId="36" borderId="0" xfId="0" applyFill="1" applyBorder="1"/>
    <xf numFmtId="0" fontId="27" fillId="0" borderId="56" xfId="0" applyFont="1" applyBorder="1"/>
    <xf numFmtId="0" fontId="33" fillId="36" borderId="52" xfId="0" applyFont="1" applyFill="1" applyBorder="1" applyAlignment="1">
      <alignment horizontal="left" vertical="top"/>
    </xf>
    <xf numFmtId="0" fontId="33" fillId="36" borderId="53" xfId="0" applyFont="1" applyFill="1" applyBorder="1" applyAlignment="1">
      <alignment horizontal="left" vertical="top"/>
    </xf>
    <xf numFmtId="14" fontId="27" fillId="36" borderId="0" xfId="0" applyNumberFormat="1" applyFont="1" applyFill="1" applyBorder="1"/>
    <xf numFmtId="0" fontId="27" fillId="36" borderId="0" xfId="0" applyFont="1" applyFill="1" applyAlignment="1">
      <alignment horizontal="center"/>
    </xf>
    <xf numFmtId="0" fontId="34" fillId="36" borderId="56" xfId="0" applyFont="1" applyFill="1" applyBorder="1" applyAlignment="1">
      <alignment horizontal="left"/>
    </xf>
    <xf numFmtId="0" fontId="34" fillId="36" borderId="56" xfId="0" applyFont="1" applyFill="1" applyBorder="1" applyAlignment="1">
      <alignment horizontal="left" vertical="center"/>
    </xf>
    <xf numFmtId="9" fontId="34" fillId="36" borderId="56" xfId="0" applyNumberFormat="1" applyFont="1" applyFill="1" applyBorder="1" applyAlignment="1">
      <alignment horizontal="left" vertical="center"/>
    </xf>
    <xf numFmtId="0" fontId="34" fillId="36" borderId="59" xfId="0" applyFont="1" applyFill="1" applyBorder="1" applyAlignment="1">
      <alignment horizontal="left" vertical="center"/>
    </xf>
    <xf numFmtId="165" fontId="33" fillId="0" borderId="51" xfId="0" applyNumberFormat="1" applyFont="1" applyFill="1" applyBorder="1" applyAlignment="1">
      <alignment horizontal="left" vertical="top"/>
    </xf>
    <xf numFmtId="0" fontId="33" fillId="0" borderId="52" xfId="0" applyFont="1" applyFill="1" applyBorder="1" applyAlignment="1">
      <alignment horizontal="left" vertical="top" wrapText="1"/>
    </xf>
    <xf numFmtId="0" fontId="0" fillId="0" borderId="57" xfId="0" applyBorder="1" applyAlignment="1"/>
    <xf numFmtId="165" fontId="33" fillId="36" borderId="60" xfId="0" applyNumberFormat="1" applyFont="1" applyFill="1" applyBorder="1" applyAlignment="1">
      <alignment horizontal="left" vertical="top"/>
    </xf>
    <xf numFmtId="0" fontId="33" fillId="36" borderId="61" xfId="0" applyFont="1" applyFill="1" applyBorder="1" applyAlignment="1">
      <alignment horizontal="left" vertical="top" wrapText="1"/>
    </xf>
    <xf numFmtId="0" fontId="33" fillId="36" borderId="56" xfId="0" applyFont="1" applyFill="1" applyBorder="1" applyAlignment="1">
      <alignment horizontal="left" vertical="top" wrapText="1"/>
    </xf>
    <xf numFmtId="1" fontId="33" fillId="36" borderId="56" xfId="0" applyNumberFormat="1" applyFont="1" applyFill="1" applyBorder="1" applyAlignment="1">
      <alignment horizontal="left" vertical="top" wrapText="1"/>
    </xf>
    <xf numFmtId="0" fontId="0" fillId="0" borderId="62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36" borderId="64" xfId="0" applyFill="1" applyBorder="1" applyAlignment="1">
      <alignment horizontal="left" vertical="top"/>
    </xf>
    <xf numFmtId="0" fontId="36" fillId="40" borderId="65" xfId="0" applyFont="1" applyFill="1" applyBorder="1" applyAlignment="1">
      <alignment horizontal="left" vertical="top" wrapText="1"/>
    </xf>
    <xf numFmtId="0" fontId="0" fillId="40" borderId="66" xfId="0" applyFill="1" applyBorder="1" applyAlignment="1">
      <alignment horizontal="left" vertical="top" wrapText="1"/>
    </xf>
    <xf numFmtId="1" fontId="36" fillId="40" borderId="66" xfId="0" applyNumberFormat="1" applyFont="1" applyFill="1" applyBorder="1" applyAlignment="1">
      <alignment horizontal="left" vertical="top" wrapText="1"/>
    </xf>
    <xf numFmtId="9" fontId="36" fillId="40" borderId="67" xfId="0" applyNumberFormat="1" applyFont="1" applyFill="1" applyBorder="1" applyAlignment="1">
      <alignment horizontal="left" vertical="top" wrapText="1"/>
    </xf>
    <xf numFmtId="0" fontId="2" fillId="34" borderId="72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vertical="center"/>
    </xf>
    <xf numFmtId="0" fontId="2" fillId="35" borderId="78" xfId="0" applyFont="1" applyFill="1" applyBorder="1" applyAlignment="1">
      <alignment horizontal="center" vertical="center"/>
    </xf>
    <xf numFmtId="0" fontId="2" fillId="35" borderId="79" xfId="0" applyFont="1" applyFill="1" applyBorder="1" applyAlignment="1">
      <alignment vertical="center"/>
    </xf>
    <xf numFmtId="0" fontId="2" fillId="35" borderId="19" xfId="0" applyFont="1" applyFill="1" applyBorder="1" applyAlignment="1">
      <alignment horizontal="center" vertical="center"/>
    </xf>
    <xf numFmtId="0" fontId="21" fillId="41" borderId="16" xfId="0" applyFont="1" applyFill="1" applyBorder="1" applyAlignment="1">
      <alignment horizontal="center" vertical="center"/>
    </xf>
    <xf numFmtId="0" fontId="21" fillId="41" borderId="17" xfId="0" applyNumberFormat="1" applyFont="1" applyFill="1" applyBorder="1" applyAlignment="1">
      <alignment horizontal="center" vertical="center"/>
    </xf>
    <xf numFmtId="9" fontId="21" fillId="41" borderId="15" xfId="42" applyFont="1" applyFill="1" applyBorder="1" applyAlignment="1">
      <alignment horizontal="center" vertical="center"/>
    </xf>
    <xf numFmtId="0" fontId="21" fillId="41" borderId="17" xfId="0" applyFont="1" applyFill="1" applyBorder="1" applyAlignment="1">
      <alignment horizontal="center" vertical="center"/>
    </xf>
    <xf numFmtId="0" fontId="21" fillId="41" borderId="15" xfId="0" applyFont="1" applyFill="1" applyBorder="1" applyAlignment="1">
      <alignment horizontal="center" vertical="center"/>
    </xf>
    <xf numFmtId="0" fontId="2" fillId="41" borderId="77" xfId="0" applyFont="1" applyFill="1" applyBorder="1" applyAlignment="1">
      <alignment horizontal="center" vertical="center"/>
    </xf>
    <xf numFmtId="0" fontId="2" fillId="41" borderId="75" xfId="0" applyNumberFormat="1" applyFont="1" applyFill="1" applyBorder="1" applyAlignment="1">
      <alignment horizontal="center" vertical="center"/>
    </xf>
    <xf numFmtId="9" fontId="2" fillId="41" borderId="74" xfId="42" applyFont="1" applyFill="1" applyBorder="1" applyAlignment="1">
      <alignment horizontal="center" vertical="center"/>
    </xf>
    <xf numFmtId="0" fontId="2" fillId="41" borderId="76" xfId="0" applyFont="1" applyFill="1" applyBorder="1" applyAlignment="1">
      <alignment horizontal="center" vertical="center"/>
    </xf>
    <xf numFmtId="0" fontId="2" fillId="41" borderId="71" xfId="0" applyFont="1" applyFill="1" applyBorder="1" applyAlignment="1">
      <alignment horizontal="center" vertical="center"/>
    </xf>
    <xf numFmtId="0" fontId="2" fillId="41" borderId="69" xfId="0" applyNumberFormat="1" applyFont="1" applyFill="1" applyBorder="1" applyAlignment="1">
      <alignment horizontal="center" vertical="center"/>
    </xf>
    <xf numFmtId="9" fontId="2" fillId="41" borderId="68" xfId="42" applyFont="1" applyFill="1" applyBorder="1" applyAlignment="1">
      <alignment horizontal="center" vertical="center"/>
    </xf>
    <xf numFmtId="0" fontId="2" fillId="41" borderId="70" xfId="0" applyFont="1" applyFill="1" applyBorder="1" applyAlignment="1">
      <alignment horizontal="center" vertical="center"/>
    </xf>
    <xf numFmtId="0" fontId="2" fillId="41" borderId="77" xfId="0" applyNumberFormat="1" applyFont="1" applyFill="1" applyBorder="1" applyAlignment="1">
      <alignment horizontal="center" vertical="center"/>
    </xf>
    <xf numFmtId="9" fontId="1" fillId="41" borderId="74" xfId="42" applyFont="1" applyFill="1" applyBorder="1" applyAlignment="1">
      <alignment horizontal="center" vertical="center"/>
    </xf>
    <xf numFmtId="0" fontId="1" fillId="41" borderId="75" xfId="0" applyNumberFormat="1" applyFont="1" applyFill="1" applyBorder="1" applyAlignment="1">
      <alignment horizontal="center" vertical="center"/>
    </xf>
    <xf numFmtId="0" fontId="0" fillId="0" borderId="75" xfId="0" applyFont="1" applyBorder="1"/>
    <xf numFmtId="0" fontId="0" fillId="0" borderId="75" xfId="0" applyBorder="1"/>
    <xf numFmtId="0" fontId="1" fillId="0" borderId="17" xfId="0" applyNumberFormat="1" applyFont="1" applyFill="1" applyBorder="1" applyAlignment="1">
      <alignment horizontal="center" vertical="center"/>
    </xf>
    <xf numFmtId="0" fontId="2" fillId="41" borderId="78" xfId="0" applyNumberFormat="1" applyFont="1" applyFill="1" applyBorder="1" applyAlignment="1">
      <alignment horizontal="center" vertical="center"/>
    </xf>
    <xf numFmtId="0" fontId="2" fillId="41" borderId="72" xfId="0" applyNumberFormat="1" applyFont="1" applyFill="1" applyBorder="1" applyAlignment="1">
      <alignment horizontal="center" vertical="center"/>
    </xf>
    <xf numFmtId="0" fontId="1" fillId="41" borderId="80" xfId="0" applyNumberFormat="1" applyFont="1" applyFill="1" applyBorder="1" applyAlignment="1">
      <alignment horizontal="center" vertical="center"/>
    </xf>
    <xf numFmtId="0" fontId="1" fillId="41" borderId="81" xfId="0" applyNumberFormat="1" applyFont="1" applyFill="1" applyBorder="1" applyAlignment="1">
      <alignment horizontal="center" vertical="center"/>
    </xf>
    <xf numFmtId="0" fontId="0" fillId="0" borderId="81" xfId="0" applyFont="1" applyBorder="1"/>
    <xf numFmtId="0" fontId="0" fillId="0" borderId="81" xfId="0" applyFont="1" applyBorder="1" applyAlignment="1">
      <alignment horizontal="center"/>
    </xf>
    <xf numFmtId="0" fontId="0" fillId="0" borderId="82" xfId="0" applyFont="1" applyBorder="1"/>
    <xf numFmtId="9" fontId="2" fillId="41" borderId="78" xfId="42" applyFont="1" applyFill="1" applyBorder="1" applyAlignment="1">
      <alignment horizontal="center" vertical="center"/>
    </xf>
    <xf numFmtId="0" fontId="2" fillId="41" borderId="75" xfId="0" applyFont="1" applyFill="1" applyBorder="1" applyAlignment="1">
      <alignment horizontal="center" vertical="center"/>
    </xf>
    <xf numFmtId="0" fontId="1" fillId="41" borderId="77" xfId="0" applyFont="1" applyFill="1" applyBorder="1" applyAlignment="1">
      <alignment horizontal="center" vertical="center"/>
    </xf>
    <xf numFmtId="0" fontId="1" fillId="41" borderId="76" xfId="0" applyFont="1" applyFill="1" applyBorder="1" applyAlignment="1">
      <alignment horizontal="center" vertical="center"/>
    </xf>
    <xf numFmtId="0" fontId="1" fillId="41" borderId="78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vertical="center"/>
    </xf>
    <xf numFmtId="0" fontId="1" fillId="35" borderId="79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21" fillId="41" borderId="77" xfId="0" applyFont="1" applyFill="1" applyBorder="1" applyAlignment="1">
      <alignment horizontal="center" vertical="center"/>
    </xf>
    <xf numFmtId="0" fontId="21" fillId="41" borderId="75" xfId="0" applyFont="1" applyFill="1" applyBorder="1" applyAlignment="1">
      <alignment horizontal="center" vertical="center"/>
    </xf>
    <xf numFmtId="0" fontId="21" fillId="41" borderId="74" xfId="0" applyFont="1" applyFill="1" applyBorder="1" applyAlignment="1">
      <alignment horizontal="center" vertical="center"/>
    </xf>
    <xf numFmtId="0" fontId="21" fillId="41" borderId="76" xfId="0" applyFont="1" applyFill="1" applyBorder="1" applyAlignment="1">
      <alignment horizontal="center" vertical="center"/>
    </xf>
    <xf numFmtId="0" fontId="21" fillId="41" borderId="78" xfId="0" applyFont="1" applyFill="1" applyBorder="1" applyAlignment="1">
      <alignment horizontal="center" vertical="center"/>
    </xf>
    <xf numFmtId="0" fontId="37" fillId="41" borderId="76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18" fontId="21" fillId="0" borderId="12" xfId="0" applyNumberFormat="1" applyFont="1" applyFill="1" applyBorder="1" applyAlignment="1">
      <alignment horizontal="center"/>
    </xf>
    <xf numFmtId="18" fontId="21" fillId="0" borderId="13" xfId="0" applyNumberFormat="1" applyFont="1" applyFill="1" applyBorder="1" applyAlignment="1">
      <alignment horizontal="center"/>
    </xf>
    <xf numFmtId="18" fontId="21" fillId="0" borderId="11" xfId="0" applyNumberFormat="1" applyFont="1" applyFill="1" applyBorder="1" applyAlignment="1">
      <alignment horizontal="center"/>
    </xf>
    <xf numFmtId="18" fontId="21" fillId="41" borderId="12" xfId="0" applyNumberFormat="1" applyFont="1" applyFill="1" applyBorder="1" applyAlignment="1">
      <alignment horizontal="center"/>
    </xf>
    <xf numFmtId="18" fontId="21" fillId="41" borderId="13" xfId="0" applyNumberFormat="1" applyFont="1" applyFill="1" applyBorder="1" applyAlignment="1">
      <alignment horizontal="center"/>
    </xf>
    <xf numFmtId="18" fontId="21" fillId="41" borderId="11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8" fontId="21" fillId="0" borderId="26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45720</xdr:rowOff>
    </xdr:from>
    <xdr:to>
      <xdr:col>0</xdr:col>
      <xdr:colOff>609600</xdr:colOff>
      <xdr:row>3</xdr:row>
      <xdr:rowOff>15240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63246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tabSelected="1" view="pageLayout" topLeftCell="A64" zoomScaleNormal="100" zoomScaleSheetLayoutView="75" workbookViewId="0">
      <selection activeCell="N83" sqref="N83"/>
    </sheetView>
  </sheetViews>
  <sheetFormatPr defaultColWidth="7.42578125" defaultRowHeight="15" x14ac:dyDescent="0.25"/>
  <cols>
    <col min="1" max="1" width="17" customWidth="1"/>
    <col min="2" max="2" width="8.140625" customWidth="1"/>
    <col min="3" max="3" width="11.42578125" customWidth="1"/>
    <col min="4" max="4" width="13.42578125" customWidth="1"/>
    <col min="5" max="5" width="12.42578125" customWidth="1"/>
    <col min="6" max="6" width="10.5703125" customWidth="1"/>
    <col min="7" max="7" width="13.140625" customWidth="1"/>
    <col min="8" max="8" width="11.5703125" customWidth="1"/>
    <col min="9" max="9" width="10.42578125" customWidth="1"/>
    <col min="10" max="10" width="13" customWidth="1"/>
    <col min="11" max="11" width="11.85546875" customWidth="1"/>
    <col min="12" max="12" width="10" customWidth="1"/>
    <col min="13" max="13" width="13" customWidth="1"/>
    <col min="14" max="14" width="12.42578125" customWidth="1"/>
    <col min="15" max="15" width="6.42578125" bestFit="1" customWidth="1"/>
    <col min="16" max="16" width="10.42578125" bestFit="1" customWidth="1"/>
    <col min="17" max="17" width="12" bestFit="1" customWidth="1"/>
    <col min="18" max="18" width="6.42578125" bestFit="1" customWidth="1"/>
    <col min="19" max="19" width="10.42578125" bestFit="1" customWidth="1"/>
    <col min="20" max="20" width="11.42578125" bestFit="1" customWidth="1"/>
    <col min="21" max="21" width="6.42578125" bestFit="1" customWidth="1"/>
    <col min="22" max="22" width="10.42578125" bestFit="1" customWidth="1"/>
    <col min="23" max="23" width="12" bestFit="1" customWidth="1"/>
  </cols>
  <sheetData>
    <row r="1" spans="1:14" ht="12.95" customHeight="1" thickTop="1" x14ac:dyDescent="0.25">
      <c r="A1" s="8" t="s">
        <v>439</v>
      </c>
      <c r="B1" s="9"/>
      <c r="C1" s="200" t="s">
        <v>428</v>
      </c>
      <c r="D1" s="201"/>
      <c r="E1" s="202"/>
      <c r="F1" s="200" t="s">
        <v>429</v>
      </c>
      <c r="G1" s="201"/>
      <c r="H1" s="202"/>
      <c r="I1" s="200" t="s">
        <v>430</v>
      </c>
      <c r="J1" s="201"/>
      <c r="K1" s="202"/>
      <c r="L1" s="200" t="s">
        <v>431</v>
      </c>
      <c r="M1" s="201"/>
      <c r="N1" s="202"/>
    </row>
    <row r="2" spans="1:14" ht="12.95" customHeight="1" x14ac:dyDescent="0.25">
      <c r="A2" s="2" t="s">
        <v>0</v>
      </c>
      <c r="B2" s="3" t="s">
        <v>1</v>
      </c>
      <c r="C2" s="155" t="s">
        <v>2</v>
      </c>
      <c r="D2" s="156" t="s">
        <v>17</v>
      </c>
      <c r="E2" s="157" t="s">
        <v>18</v>
      </c>
      <c r="F2" s="155" t="s">
        <v>2</v>
      </c>
      <c r="G2" s="158" t="s">
        <v>17</v>
      </c>
      <c r="H2" s="159" t="s">
        <v>18</v>
      </c>
      <c r="I2" s="155" t="s">
        <v>2</v>
      </c>
      <c r="J2" s="158" t="s">
        <v>17</v>
      </c>
      <c r="K2" s="159" t="s">
        <v>18</v>
      </c>
      <c r="L2" s="155" t="s">
        <v>2</v>
      </c>
      <c r="M2" s="158" t="s">
        <v>17</v>
      </c>
      <c r="N2" s="159" t="s">
        <v>18</v>
      </c>
    </row>
    <row r="3" spans="1:14" ht="13.7" customHeight="1" x14ac:dyDescent="0.25">
      <c r="A3" s="13" t="s">
        <v>3</v>
      </c>
      <c r="B3" s="26">
        <v>92122</v>
      </c>
      <c r="C3" s="160"/>
      <c r="D3" s="161"/>
      <c r="E3" s="162"/>
      <c r="F3" s="160"/>
      <c r="G3" s="161"/>
      <c r="H3" s="162"/>
      <c r="I3" s="160"/>
      <c r="J3" s="161"/>
      <c r="K3" s="162"/>
      <c r="L3" s="160"/>
      <c r="M3" s="161"/>
      <c r="N3" s="162"/>
    </row>
    <row r="4" spans="1:14" ht="14.25" customHeight="1" x14ac:dyDescent="0.25">
      <c r="A4" s="13" t="s">
        <v>4</v>
      </c>
      <c r="B4" s="26">
        <v>92111</v>
      </c>
      <c r="C4" s="160"/>
      <c r="D4" s="161"/>
      <c r="E4" s="162"/>
      <c r="F4" s="160"/>
      <c r="G4" s="161"/>
      <c r="H4" s="162"/>
      <c r="I4" s="160"/>
      <c r="J4" s="161"/>
      <c r="K4" s="162"/>
      <c r="L4" s="163"/>
      <c r="M4" s="161"/>
      <c r="N4" s="162"/>
    </row>
    <row r="5" spans="1:14" ht="14.25" customHeight="1" x14ac:dyDescent="0.25">
      <c r="A5" s="13" t="s">
        <v>5</v>
      </c>
      <c r="B5" s="26">
        <v>92126</v>
      </c>
      <c r="C5" s="160"/>
      <c r="D5" s="170"/>
      <c r="E5" s="162"/>
      <c r="F5" s="160"/>
      <c r="G5" s="170"/>
      <c r="H5" s="162"/>
      <c r="I5" s="160"/>
      <c r="J5" s="170"/>
      <c r="K5" s="162"/>
      <c r="L5" s="160"/>
      <c r="M5" s="170"/>
      <c r="N5" s="162"/>
    </row>
    <row r="6" spans="1:14" ht="15" customHeight="1" x14ac:dyDescent="0.25">
      <c r="A6" s="27" t="s">
        <v>6</v>
      </c>
      <c r="B6" s="26">
        <v>92131</v>
      </c>
      <c r="C6" s="183"/>
      <c r="D6" s="170"/>
      <c r="E6" s="169"/>
      <c r="F6" s="183"/>
      <c r="G6" s="170"/>
      <c r="H6" s="169"/>
      <c r="I6" s="183"/>
      <c r="J6" s="170"/>
      <c r="K6" s="169"/>
      <c r="L6" s="184"/>
      <c r="M6" s="170"/>
      <c r="N6" s="162"/>
    </row>
    <row r="7" spans="1:14" ht="14.25" customHeight="1" x14ac:dyDescent="0.25">
      <c r="A7" s="13" t="s">
        <v>7</v>
      </c>
      <c r="B7" s="26">
        <v>92120</v>
      </c>
      <c r="C7" s="160"/>
      <c r="D7" s="170"/>
      <c r="E7" s="162"/>
      <c r="F7" s="160"/>
      <c r="G7" s="170"/>
      <c r="H7" s="162"/>
      <c r="I7" s="160"/>
      <c r="J7" s="170"/>
      <c r="K7" s="162"/>
      <c r="L7" s="160"/>
      <c r="M7" s="170"/>
      <c r="N7" s="162"/>
    </row>
    <row r="8" spans="1:14" ht="14.25" customHeight="1" x14ac:dyDescent="0.25">
      <c r="A8" s="189" t="s">
        <v>438</v>
      </c>
      <c r="B8" s="154">
        <v>92124</v>
      </c>
      <c r="C8" s="160"/>
      <c r="D8" s="170"/>
      <c r="E8" s="162"/>
      <c r="F8" s="163"/>
      <c r="G8" s="170"/>
      <c r="H8" s="162"/>
      <c r="I8" s="160"/>
      <c r="J8" s="170"/>
      <c r="K8" s="162"/>
      <c r="L8" s="160"/>
      <c r="M8" s="170"/>
      <c r="N8" s="162"/>
    </row>
    <row r="9" spans="1:14" ht="14.25" customHeight="1" x14ac:dyDescent="0.25">
      <c r="A9" s="13" t="s">
        <v>8</v>
      </c>
      <c r="B9" s="26">
        <v>92115</v>
      </c>
      <c r="C9" s="160"/>
      <c r="D9" s="170"/>
      <c r="E9" s="162"/>
      <c r="F9" s="160"/>
      <c r="G9" s="170"/>
      <c r="H9" s="162"/>
      <c r="I9" s="160"/>
      <c r="J9" s="170"/>
      <c r="K9" s="162"/>
      <c r="L9" s="163"/>
      <c r="M9" s="170"/>
      <c r="N9" s="162"/>
    </row>
    <row r="10" spans="1:14" ht="15" customHeight="1" x14ac:dyDescent="0.25">
      <c r="A10" s="186" t="s">
        <v>437</v>
      </c>
      <c r="B10" s="26">
        <v>92103</v>
      </c>
      <c r="C10" s="160"/>
      <c r="D10" s="170"/>
      <c r="E10" s="162"/>
      <c r="F10" s="160"/>
      <c r="G10" s="161"/>
      <c r="H10" s="162"/>
      <c r="I10" s="160"/>
      <c r="J10" s="161"/>
      <c r="K10" s="162"/>
      <c r="L10" s="160"/>
      <c r="M10" s="161"/>
      <c r="N10" s="162"/>
    </row>
    <row r="11" spans="1:14" ht="14.25" customHeight="1" x14ac:dyDescent="0.25">
      <c r="A11" s="13" t="s">
        <v>9</v>
      </c>
      <c r="B11" s="26">
        <v>92114</v>
      </c>
      <c r="C11" s="160"/>
      <c r="D11" s="170"/>
      <c r="E11" s="162"/>
      <c r="F11" s="163"/>
      <c r="G11" s="161"/>
      <c r="H11" s="162"/>
      <c r="I11" s="160"/>
      <c r="J11" s="170"/>
      <c r="K11" s="162"/>
      <c r="L11" s="163"/>
      <c r="M11" s="161"/>
      <c r="N11" s="162"/>
    </row>
    <row r="12" spans="1:14" ht="14.25" customHeight="1" x14ac:dyDescent="0.25">
      <c r="A12" s="13" t="s">
        <v>10</v>
      </c>
      <c r="B12" s="26">
        <v>92117</v>
      </c>
      <c r="C12" s="160"/>
      <c r="D12" s="161"/>
      <c r="E12" s="162"/>
      <c r="F12" s="163"/>
      <c r="G12" s="161"/>
      <c r="H12" s="162"/>
      <c r="I12" s="163"/>
      <c r="J12" s="161"/>
      <c r="K12" s="162"/>
      <c r="L12" s="163"/>
      <c r="M12" s="161"/>
      <c r="N12" s="162"/>
    </row>
    <row r="13" spans="1:14" ht="15" customHeight="1" x14ac:dyDescent="0.25">
      <c r="A13" s="13" t="s">
        <v>11</v>
      </c>
      <c r="B13" s="26">
        <v>92117</v>
      </c>
      <c r="C13" s="160"/>
      <c r="D13" s="161"/>
      <c r="E13" s="162"/>
      <c r="F13" s="163"/>
      <c r="G13" s="161"/>
      <c r="H13" s="162"/>
      <c r="I13" s="163"/>
      <c r="J13" s="161"/>
      <c r="K13" s="162"/>
      <c r="L13" s="163"/>
      <c r="M13" s="161"/>
      <c r="N13" s="162"/>
    </row>
    <row r="14" spans="1:14" ht="14.25" customHeight="1" x14ac:dyDescent="0.25">
      <c r="A14" s="13" t="s">
        <v>12</v>
      </c>
      <c r="B14" s="26">
        <v>92101</v>
      </c>
      <c r="C14" s="160"/>
      <c r="D14" s="161"/>
      <c r="E14" s="162"/>
      <c r="F14" s="163"/>
      <c r="G14" s="161"/>
      <c r="H14" s="162"/>
      <c r="I14" s="163"/>
      <c r="J14" s="161"/>
      <c r="K14" s="162"/>
      <c r="L14" s="163"/>
      <c r="M14" s="161"/>
      <c r="N14" s="162"/>
    </row>
    <row r="15" spans="1:14" ht="14.25" customHeight="1" x14ac:dyDescent="0.25">
      <c r="A15" s="13" t="s">
        <v>13</v>
      </c>
      <c r="B15" s="26">
        <v>92113</v>
      </c>
      <c r="C15" s="160"/>
      <c r="D15" s="170"/>
      <c r="E15" s="162"/>
      <c r="F15" s="163"/>
      <c r="G15" s="170"/>
      <c r="H15" s="162"/>
      <c r="I15" s="163"/>
      <c r="J15" s="170"/>
      <c r="K15" s="162"/>
      <c r="L15" s="161"/>
      <c r="M15" s="161"/>
      <c r="N15" s="162"/>
    </row>
    <row r="16" spans="1:14" ht="15" customHeight="1" x14ac:dyDescent="0.25">
      <c r="A16" s="13" t="s">
        <v>14</v>
      </c>
      <c r="B16" s="26">
        <v>92109</v>
      </c>
      <c r="C16" s="160"/>
      <c r="D16" s="161"/>
      <c r="E16" s="162"/>
      <c r="F16" s="163"/>
      <c r="G16" s="161"/>
      <c r="H16" s="162"/>
      <c r="I16" s="163"/>
      <c r="J16" s="161"/>
      <c r="K16" s="162"/>
      <c r="L16" s="163"/>
      <c r="M16" s="161"/>
      <c r="N16" s="162"/>
    </row>
    <row r="17" spans="1:14" ht="15" customHeight="1" x14ac:dyDescent="0.25">
      <c r="A17" s="13" t="s">
        <v>15</v>
      </c>
      <c r="B17" s="26">
        <v>92037</v>
      </c>
      <c r="C17" s="160"/>
      <c r="D17" s="161"/>
      <c r="E17" s="162"/>
      <c r="F17" s="163"/>
      <c r="G17" s="161"/>
      <c r="H17" s="162"/>
      <c r="I17" s="163"/>
      <c r="J17" s="161"/>
      <c r="K17" s="162"/>
      <c r="L17" s="163"/>
      <c r="M17" s="161"/>
      <c r="N17" s="162"/>
    </row>
    <row r="18" spans="1:14" ht="14.25" customHeight="1" thickBot="1" x14ac:dyDescent="0.3">
      <c r="A18" s="18" t="s">
        <v>16</v>
      </c>
      <c r="B18" s="25">
        <v>92106</v>
      </c>
      <c r="C18" s="164"/>
      <c r="D18" s="165"/>
      <c r="E18" s="166"/>
      <c r="F18" s="167"/>
      <c r="G18" s="165"/>
      <c r="H18" s="166"/>
      <c r="I18" s="167"/>
      <c r="J18" s="165"/>
      <c r="K18" s="166"/>
      <c r="L18" s="167"/>
      <c r="M18" s="165"/>
      <c r="N18" s="166"/>
    </row>
    <row r="19" spans="1:14" ht="12.95" customHeight="1" thickTop="1" x14ac:dyDescent="0.25">
      <c r="A19" s="203" t="s">
        <v>440</v>
      </c>
      <c r="B19" s="204"/>
      <c r="C19" s="205" t="s">
        <v>432</v>
      </c>
      <c r="D19" s="206"/>
      <c r="E19" s="207"/>
      <c r="F19" s="205" t="s">
        <v>433</v>
      </c>
      <c r="G19" s="206"/>
      <c r="H19" s="207"/>
      <c r="I19" s="197" t="s">
        <v>434</v>
      </c>
      <c r="J19" s="198"/>
      <c r="K19" s="199"/>
      <c r="L19" s="197" t="s">
        <v>435</v>
      </c>
      <c r="M19" s="198"/>
      <c r="N19" s="199"/>
    </row>
    <row r="20" spans="1:14" ht="12.95" customHeight="1" x14ac:dyDescent="0.25">
      <c r="A20" s="2" t="s">
        <v>0</v>
      </c>
      <c r="B20" s="7" t="s">
        <v>1</v>
      </c>
      <c r="C20" s="155" t="s">
        <v>2</v>
      </c>
      <c r="D20" s="158" t="s">
        <v>17</v>
      </c>
      <c r="E20" s="159" t="s">
        <v>18</v>
      </c>
      <c r="F20" s="155" t="s">
        <v>2</v>
      </c>
      <c r="G20" s="158" t="s">
        <v>17</v>
      </c>
      <c r="H20" s="159" t="s">
        <v>18</v>
      </c>
      <c r="I20" s="155" t="s">
        <v>2</v>
      </c>
      <c r="J20" s="158" t="s">
        <v>17</v>
      </c>
      <c r="K20" s="159" t="s">
        <v>18</v>
      </c>
      <c r="L20" s="155" t="s">
        <v>2</v>
      </c>
      <c r="M20" s="158" t="s">
        <v>17</v>
      </c>
      <c r="N20" s="159" t="s">
        <v>18</v>
      </c>
    </row>
    <row r="21" spans="1:14" ht="13.7" customHeight="1" x14ac:dyDescent="0.25">
      <c r="A21" s="151" t="s">
        <v>3</v>
      </c>
      <c r="B21" s="150">
        <v>92122</v>
      </c>
      <c r="C21" s="160"/>
      <c r="D21" s="161"/>
      <c r="E21" s="162"/>
      <c r="F21" s="163"/>
      <c r="G21" s="161"/>
      <c r="H21" s="162"/>
      <c r="I21" s="160"/>
      <c r="J21" s="161"/>
      <c r="K21" s="162"/>
      <c r="L21" s="168"/>
      <c r="M21" s="161"/>
      <c r="N21" s="162"/>
    </row>
    <row r="22" spans="1:14" ht="13.7" customHeight="1" x14ac:dyDescent="0.25">
      <c r="A22" s="153" t="s">
        <v>4</v>
      </c>
      <c r="B22" s="152">
        <v>92111</v>
      </c>
      <c r="C22" s="160"/>
      <c r="D22" s="161"/>
      <c r="E22" s="162"/>
      <c r="F22" s="161"/>
      <c r="G22" s="161"/>
      <c r="H22" s="162"/>
      <c r="I22" s="163"/>
      <c r="J22" s="161"/>
      <c r="K22" s="162"/>
      <c r="L22" s="163"/>
      <c r="M22" s="161"/>
      <c r="N22" s="162"/>
    </row>
    <row r="23" spans="1:14" ht="13.7" customHeight="1" x14ac:dyDescent="0.25">
      <c r="A23" s="153" t="s">
        <v>5</v>
      </c>
      <c r="B23" s="152">
        <v>92126</v>
      </c>
      <c r="C23" s="160"/>
      <c r="D23" s="170"/>
      <c r="E23" s="162"/>
      <c r="F23" s="161"/>
      <c r="G23" s="170"/>
      <c r="H23" s="162"/>
      <c r="I23" s="163"/>
      <c r="J23" s="170"/>
      <c r="K23" s="162"/>
      <c r="L23" s="163"/>
      <c r="M23" s="170"/>
      <c r="N23" s="162"/>
    </row>
    <row r="24" spans="1:14" ht="13.7" customHeight="1" x14ac:dyDescent="0.25">
      <c r="A24" s="153" t="s">
        <v>6</v>
      </c>
      <c r="B24" s="152">
        <v>92131</v>
      </c>
      <c r="C24" s="160"/>
      <c r="D24" s="170"/>
      <c r="E24" s="162"/>
      <c r="F24" s="161"/>
      <c r="G24" s="170"/>
      <c r="H24" s="162"/>
      <c r="I24" s="195"/>
      <c r="J24" s="170"/>
      <c r="K24" s="162"/>
      <c r="L24" s="163"/>
      <c r="M24" s="170"/>
      <c r="N24" s="162"/>
    </row>
    <row r="25" spans="1:14" ht="13.7" customHeight="1" x14ac:dyDescent="0.25">
      <c r="A25" s="153" t="s">
        <v>7</v>
      </c>
      <c r="B25" s="152">
        <v>92120</v>
      </c>
      <c r="C25" s="160"/>
      <c r="D25" s="170"/>
      <c r="E25" s="162"/>
      <c r="F25" s="161"/>
      <c r="G25" s="170"/>
      <c r="H25" s="162"/>
      <c r="I25" s="195"/>
      <c r="J25" s="170"/>
      <c r="K25" s="162"/>
      <c r="L25" s="163"/>
      <c r="M25" s="170"/>
      <c r="N25" s="162"/>
    </row>
    <row r="26" spans="1:14" ht="13.7" customHeight="1" x14ac:dyDescent="0.25">
      <c r="A26" s="187" t="s">
        <v>438</v>
      </c>
      <c r="B26" s="152">
        <v>92124</v>
      </c>
      <c r="C26" s="160"/>
      <c r="D26" s="170"/>
      <c r="E26" s="162"/>
      <c r="F26" s="161"/>
      <c r="G26" s="170"/>
      <c r="H26" s="162"/>
      <c r="I26" s="195"/>
      <c r="J26" s="170"/>
      <c r="K26" s="162"/>
      <c r="L26" s="163"/>
      <c r="M26" s="170"/>
      <c r="N26" s="162"/>
    </row>
    <row r="27" spans="1:14" ht="13.7" customHeight="1" x14ac:dyDescent="0.25">
      <c r="A27" s="153" t="s">
        <v>8</v>
      </c>
      <c r="B27" s="152">
        <v>92115</v>
      </c>
      <c r="C27" s="160"/>
      <c r="D27" s="170"/>
      <c r="E27" s="162"/>
      <c r="F27" s="163"/>
      <c r="G27" s="170"/>
      <c r="H27" s="162"/>
      <c r="I27" s="195"/>
      <c r="J27" s="170"/>
      <c r="K27" s="162"/>
      <c r="L27" s="163"/>
      <c r="M27" s="170"/>
      <c r="N27" s="162"/>
    </row>
    <row r="28" spans="1:14" ht="13.7" customHeight="1" x14ac:dyDescent="0.25">
      <c r="A28" s="187" t="s">
        <v>437</v>
      </c>
      <c r="B28" s="152">
        <v>92103</v>
      </c>
      <c r="C28" s="160"/>
      <c r="D28" s="161"/>
      <c r="E28" s="162"/>
      <c r="F28" s="163"/>
      <c r="G28" s="170"/>
      <c r="H28" s="162"/>
      <c r="I28" s="163"/>
      <c r="J28" s="170"/>
      <c r="K28" s="162"/>
      <c r="L28" s="163"/>
      <c r="M28" s="170"/>
      <c r="N28" s="162"/>
    </row>
    <row r="29" spans="1:14" ht="13.7" customHeight="1" x14ac:dyDescent="0.25">
      <c r="A29" s="151" t="s">
        <v>9</v>
      </c>
      <c r="B29" s="150">
        <v>92114</v>
      </c>
      <c r="C29" s="160"/>
      <c r="D29" s="170"/>
      <c r="E29" s="162"/>
      <c r="F29" s="163"/>
      <c r="G29" s="170"/>
      <c r="H29" s="162"/>
      <c r="I29" s="163"/>
      <c r="J29" s="170"/>
      <c r="K29" s="162"/>
      <c r="L29" s="163"/>
      <c r="M29" s="170"/>
      <c r="N29" s="162"/>
    </row>
    <row r="30" spans="1:14" ht="13.7" customHeight="1" x14ac:dyDescent="0.25">
      <c r="A30" s="151" t="s">
        <v>10</v>
      </c>
      <c r="B30" s="150">
        <v>92117</v>
      </c>
      <c r="C30" s="160"/>
      <c r="D30" s="161"/>
      <c r="E30" s="162"/>
      <c r="F30" s="163"/>
      <c r="G30" s="161"/>
      <c r="H30" s="162"/>
      <c r="I30" s="163"/>
      <c r="J30" s="161"/>
      <c r="K30" s="162"/>
      <c r="L30" s="163"/>
      <c r="M30" s="161"/>
      <c r="N30" s="162"/>
    </row>
    <row r="31" spans="1:14" ht="13.7" customHeight="1" x14ac:dyDescent="0.25">
      <c r="A31" s="151" t="s">
        <v>11</v>
      </c>
      <c r="B31" s="150">
        <v>92117</v>
      </c>
      <c r="C31" s="160"/>
      <c r="D31" s="161"/>
      <c r="E31" s="162"/>
      <c r="F31" s="163"/>
      <c r="G31" s="161"/>
      <c r="H31" s="162"/>
      <c r="I31" s="163"/>
      <c r="J31" s="161"/>
      <c r="K31" s="162"/>
      <c r="L31" s="163"/>
      <c r="M31" s="161"/>
      <c r="N31" s="162"/>
    </row>
    <row r="32" spans="1:14" ht="13.7" customHeight="1" x14ac:dyDescent="0.25">
      <c r="A32" s="151" t="s">
        <v>12</v>
      </c>
      <c r="B32" s="150">
        <v>92101</v>
      </c>
      <c r="C32" s="160"/>
      <c r="D32" s="161"/>
      <c r="E32" s="162"/>
      <c r="F32" s="163"/>
      <c r="G32" s="161"/>
      <c r="H32" s="162"/>
      <c r="I32" s="163"/>
      <c r="J32" s="161"/>
      <c r="K32" s="162"/>
      <c r="L32" s="163"/>
      <c r="M32" s="161"/>
      <c r="N32" s="162"/>
    </row>
    <row r="33" spans="1:23" ht="13.7" customHeight="1" x14ac:dyDescent="0.25">
      <c r="A33" s="151" t="s">
        <v>13</v>
      </c>
      <c r="B33" s="150">
        <v>92113</v>
      </c>
      <c r="C33" s="160"/>
      <c r="D33" s="170"/>
      <c r="E33" s="162"/>
      <c r="F33" s="163"/>
      <c r="G33" s="170"/>
      <c r="H33" s="162"/>
      <c r="I33" s="163"/>
      <c r="J33" s="170"/>
      <c r="K33" s="162"/>
      <c r="L33" s="163"/>
      <c r="M33" s="170"/>
      <c r="N33" s="162"/>
    </row>
    <row r="34" spans="1:23" ht="13.7" customHeight="1" x14ac:dyDescent="0.25">
      <c r="A34" s="151" t="s">
        <v>14</v>
      </c>
      <c r="B34" s="150">
        <v>92109</v>
      </c>
      <c r="C34" s="160"/>
      <c r="D34" s="161"/>
      <c r="E34" s="162"/>
      <c r="F34" s="163"/>
      <c r="G34" s="161"/>
      <c r="H34" s="162"/>
      <c r="I34" s="163"/>
      <c r="J34" s="161"/>
      <c r="K34" s="162"/>
      <c r="L34" s="163"/>
      <c r="M34" s="161"/>
      <c r="N34" s="162"/>
    </row>
    <row r="35" spans="1:23" ht="13.7" customHeight="1" x14ac:dyDescent="0.25">
      <c r="A35" s="151" t="s">
        <v>15</v>
      </c>
      <c r="B35" s="150">
        <v>92037</v>
      </c>
      <c r="C35" s="160"/>
      <c r="D35" s="161"/>
      <c r="E35" s="162"/>
      <c r="F35" s="163"/>
      <c r="G35" s="161"/>
      <c r="H35" s="162"/>
      <c r="I35" s="163"/>
      <c r="J35" s="161"/>
      <c r="K35" s="162"/>
      <c r="L35" s="163"/>
      <c r="M35" s="161"/>
      <c r="N35" s="162"/>
    </row>
    <row r="36" spans="1:23" ht="13.7" customHeight="1" thickBot="1" x14ac:dyDescent="0.3">
      <c r="A36" s="149" t="s">
        <v>16</v>
      </c>
      <c r="B36" s="148">
        <v>92106</v>
      </c>
      <c r="C36" s="164"/>
      <c r="D36" s="165"/>
      <c r="E36" s="166"/>
      <c r="F36" s="167"/>
      <c r="G36" s="165"/>
      <c r="H36" s="166"/>
      <c r="I36" s="167"/>
      <c r="J36" s="165"/>
      <c r="K36" s="166"/>
      <c r="L36" s="167"/>
      <c r="M36" s="165"/>
      <c r="N36" s="166"/>
      <c r="O36" s="1"/>
      <c r="P36" s="1"/>
    </row>
    <row r="37" spans="1:23" ht="12.95" customHeight="1" thickTop="1" x14ac:dyDescent="0.25">
      <c r="A37" s="203" t="s">
        <v>441</v>
      </c>
      <c r="B37" s="204"/>
      <c r="C37" s="205" t="s">
        <v>428</v>
      </c>
      <c r="D37" s="206"/>
      <c r="E37" s="207"/>
      <c r="F37" s="205" t="s">
        <v>436</v>
      </c>
      <c r="G37" s="206"/>
      <c r="H37" s="207"/>
      <c r="I37" s="197" t="s">
        <v>434</v>
      </c>
      <c r="J37" s="198"/>
      <c r="K37" s="199"/>
      <c r="L37" s="197" t="s">
        <v>435</v>
      </c>
      <c r="M37" s="198"/>
      <c r="N37" s="199"/>
      <c r="O37" s="1"/>
      <c r="P37" s="1"/>
      <c r="Q37" s="1"/>
      <c r="R37" s="1"/>
      <c r="S37" s="1"/>
      <c r="T37" s="1"/>
      <c r="U37" s="1"/>
      <c r="V37" s="1"/>
      <c r="W37" s="1"/>
    </row>
    <row r="38" spans="1:23" ht="12.95" customHeight="1" x14ac:dyDescent="0.25">
      <c r="A38" s="11" t="s">
        <v>0</v>
      </c>
      <c r="B38" s="7" t="s">
        <v>1</v>
      </c>
      <c r="C38" s="4" t="s">
        <v>2</v>
      </c>
      <c r="D38" s="5" t="s">
        <v>17</v>
      </c>
      <c r="E38" s="6" t="s">
        <v>18</v>
      </c>
      <c r="F38" s="4" t="s">
        <v>2</v>
      </c>
      <c r="G38" s="5" t="s">
        <v>17</v>
      </c>
      <c r="H38" s="6" t="s">
        <v>18</v>
      </c>
      <c r="I38" s="4" t="s">
        <v>2</v>
      </c>
      <c r="J38" s="5" t="s">
        <v>17</v>
      </c>
      <c r="K38" s="6" t="s">
        <v>18</v>
      </c>
      <c r="L38" s="4" t="s">
        <v>2</v>
      </c>
      <c r="M38" s="5" t="s">
        <v>17</v>
      </c>
      <c r="N38" s="6" t="s">
        <v>18</v>
      </c>
      <c r="O38" s="1"/>
      <c r="P38" s="1"/>
      <c r="Q38" s="1"/>
      <c r="R38" s="1"/>
      <c r="S38" s="1"/>
      <c r="T38" s="1"/>
      <c r="U38" s="1"/>
      <c r="V38" s="1"/>
      <c r="W38" s="1"/>
    </row>
    <row r="39" spans="1:23" ht="13.7" customHeight="1" x14ac:dyDescent="0.25">
      <c r="A39" s="23" t="s">
        <v>3</v>
      </c>
      <c r="B39" s="14">
        <v>92122</v>
      </c>
      <c r="C39" s="15"/>
      <c r="D39" s="10"/>
      <c r="E39" s="16"/>
      <c r="F39" s="15"/>
      <c r="G39" s="10"/>
      <c r="H39" s="16"/>
      <c r="I39" s="17"/>
      <c r="J39" s="10"/>
      <c r="K39" s="16"/>
      <c r="L39" s="17"/>
      <c r="M39" s="10"/>
      <c r="N39" s="16"/>
    </row>
    <row r="40" spans="1:23" ht="13.7" customHeight="1" x14ac:dyDescent="0.25">
      <c r="A40" s="23" t="s">
        <v>4</v>
      </c>
      <c r="B40" s="14">
        <v>92111</v>
      </c>
      <c r="C40" s="15"/>
      <c r="D40" s="10"/>
      <c r="E40" s="16"/>
      <c r="F40" s="17"/>
      <c r="G40" s="10"/>
      <c r="H40" s="16"/>
      <c r="I40" s="17"/>
      <c r="J40" s="10"/>
      <c r="K40" s="16"/>
      <c r="L40" s="17"/>
      <c r="M40" s="10"/>
      <c r="N40" s="16"/>
    </row>
    <row r="41" spans="1:23" ht="13.7" customHeight="1" x14ac:dyDescent="0.25">
      <c r="A41" s="23" t="s">
        <v>5</v>
      </c>
      <c r="B41" s="14">
        <v>92126</v>
      </c>
      <c r="C41" s="15"/>
      <c r="D41" s="173"/>
      <c r="E41" s="16"/>
      <c r="F41" s="196"/>
      <c r="G41" s="173"/>
      <c r="H41" s="16"/>
      <c r="I41" s="196"/>
      <c r="J41" s="173"/>
      <c r="K41" s="16"/>
      <c r="L41" s="17"/>
      <c r="M41" s="173"/>
      <c r="N41" s="16"/>
    </row>
    <row r="42" spans="1:23" ht="13.7" customHeight="1" x14ac:dyDescent="0.25">
      <c r="A42" s="23" t="s">
        <v>6</v>
      </c>
      <c r="B42" s="14">
        <v>92131</v>
      </c>
      <c r="C42" s="15"/>
      <c r="D42" s="173"/>
      <c r="E42" s="16"/>
      <c r="F42" s="196"/>
      <c r="G42" s="173"/>
      <c r="H42" s="16"/>
      <c r="I42" s="196"/>
      <c r="J42" s="173"/>
      <c r="K42" s="16"/>
      <c r="L42" s="196"/>
      <c r="M42" s="173"/>
      <c r="N42" s="16"/>
    </row>
    <row r="43" spans="1:23" ht="13.7" customHeight="1" x14ac:dyDescent="0.25">
      <c r="A43" s="23" t="s">
        <v>7</v>
      </c>
      <c r="B43" s="14">
        <v>92120</v>
      </c>
      <c r="C43" s="15"/>
      <c r="D43" s="173"/>
      <c r="E43" s="16"/>
      <c r="F43" s="196"/>
      <c r="G43" s="173"/>
      <c r="H43" s="16"/>
      <c r="I43" s="196"/>
      <c r="J43" s="173"/>
      <c r="K43" s="16"/>
      <c r="L43" s="196"/>
      <c r="M43" s="173"/>
      <c r="N43" s="16"/>
    </row>
    <row r="44" spans="1:23" ht="13.7" customHeight="1" x14ac:dyDescent="0.25">
      <c r="A44" s="188" t="s">
        <v>438</v>
      </c>
      <c r="B44" s="14">
        <v>92124</v>
      </c>
      <c r="C44" s="15"/>
      <c r="D44" s="173"/>
      <c r="E44" s="16"/>
      <c r="F44" s="196"/>
      <c r="G44" s="173"/>
      <c r="H44" s="16"/>
      <c r="I44" s="196"/>
      <c r="J44" s="173"/>
      <c r="K44" s="16"/>
      <c r="L44" s="196"/>
      <c r="M44" s="173"/>
      <c r="N44" s="16"/>
    </row>
    <row r="45" spans="1:23" ht="13.7" customHeight="1" x14ac:dyDescent="0.25">
      <c r="A45" s="23" t="s">
        <v>8</v>
      </c>
      <c r="B45" s="14">
        <v>92115</v>
      </c>
      <c r="C45" s="15"/>
      <c r="D45" s="173"/>
      <c r="E45" s="16"/>
      <c r="F45" s="196"/>
      <c r="G45" s="173"/>
      <c r="H45" s="16"/>
      <c r="I45" s="196"/>
      <c r="J45" s="173"/>
      <c r="K45" s="16"/>
      <c r="L45" s="196"/>
      <c r="M45" s="173"/>
      <c r="N45" s="16"/>
    </row>
    <row r="46" spans="1:23" ht="13.7" customHeight="1" x14ac:dyDescent="0.25">
      <c r="A46" s="188" t="s">
        <v>437</v>
      </c>
      <c r="B46" s="14">
        <v>92103</v>
      </c>
      <c r="C46" s="15"/>
      <c r="D46" s="10"/>
      <c r="E46" s="16"/>
      <c r="F46" s="196"/>
      <c r="G46" s="173"/>
      <c r="H46" s="16"/>
      <c r="I46" s="196"/>
      <c r="J46" s="173"/>
      <c r="K46" s="16"/>
      <c r="L46" s="196"/>
      <c r="M46" s="173"/>
      <c r="N46" s="16"/>
    </row>
    <row r="47" spans="1:23" ht="13.7" customHeight="1" x14ac:dyDescent="0.25">
      <c r="A47" s="23" t="s">
        <v>9</v>
      </c>
      <c r="B47" s="14">
        <v>92114</v>
      </c>
      <c r="C47" s="15"/>
      <c r="D47" s="173"/>
      <c r="E47" s="16"/>
      <c r="F47" s="196"/>
      <c r="G47" s="173"/>
      <c r="H47" s="16"/>
      <c r="I47" s="196"/>
      <c r="J47" s="173"/>
      <c r="K47" s="16"/>
      <c r="L47" s="196"/>
      <c r="M47" s="173"/>
      <c r="N47" s="16"/>
    </row>
    <row r="48" spans="1:23" ht="13.7" customHeight="1" x14ac:dyDescent="0.25">
      <c r="A48" s="23" t="s">
        <v>10</v>
      </c>
      <c r="B48" s="14">
        <v>92117</v>
      </c>
      <c r="C48" s="15"/>
      <c r="D48" s="10"/>
      <c r="E48" s="16"/>
      <c r="F48" s="196"/>
      <c r="G48" s="10"/>
      <c r="H48" s="16"/>
      <c r="I48" s="196"/>
      <c r="J48" s="10"/>
      <c r="K48" s="16"/>
      <c r="L48" s="196"/>
      <c r="M48" s="10"/>
      <c r="N48" s="16"/>
    </row>
    <row r="49" spans="1:14" ht="13.7" customHeight="1" x14ac:dyDescent="0.25">
      <c r="A49" s="23" t="s">
        <v>11</v>
      </c>
      <c r="B49" s="14">
        <v>92117</v>
      </c>
      <c r="C49" s="15"/>
      <c r="D49" s="10"/>
      <c r="E49" s="16"/>
      <c r="F49" s="196"/>
      <c r="G49" s="10"/>
      <c r="H49" s="16"/>
      <c r="I49" s="196"/>
      <c r="J49" s="10"/>
      <c r="K49" s="16"/>
      <c r="L49" s="196"/>
      <c r="M49" s="10"/>
      <c r="N49" s="16"/>
    </row>
    <row r="50" spans="1:14" ht="13.7" customHeight="1" x14ac:dyDescent="0.25">
      <c r="A50" s="23" t="s">
        <v>12</v>
      </c>
      <c r="B50" s="14">
        <v>92101</v>
      </c>
      <c r="C50" s="15"/>
      <c r="D50" s="10"/>
      <c r="E50" s="16"/>
      <c r="F50" s="196"/>
      <c r="G50" s="10"/>
      <c r="H50" s="16"/>
      <c r="I50" s="196"/>
      <c r="J50" s="10"/>
      <c r="K50" s="16"/>
      <c r="L50" s="196"/>
      <c r="M50" s="10"/>
      <c r="N50" s="16"/>
    </row>
    <row r="51" spans="1:14" ht="13.7" customHeight="1" x14ac:dyDescent="0.25">
      <c r="A51" s="23" t="s">
        <v>13</v>
      </c>
      <c r="B51" s="14">
        <v>92113</v>
      </c>
      <c r="C51" s="15"/>
      <c r="D51" s="173"/>
      <c r="E51" s="16"/>
      <c r="F51" s="196"/>
      <c r="G51" s="173"/>
      <c r="H51" s="16"/>
      <c r="I51" s="196"/>
      <c r="J51" s="173"/>
      <c r="K51" s="16"/>
      <c r="L51" s="196"/>
      <c r="M51" s="173"/>
      <c r="N51" s="16"/>
    </row>
    <row r="52" spans="1:14" ht="13.7" customHeight="1" x14ac:dyDescent="0.25">
      <c r="A52" s="23" t="s">
        <v>14</v>
      </c>
      <c r="B52" s="14">
        <v>92109</v>
      </c>
      <c r="C52" s="15"/>
      <c r="D52" s="10"/>
      <c r="E52" s="16"/>
      <c r="F52" s="17"/>
      <c r="G52" s="10"/>
      <c r="H52" s="16"/>
      <c r="I52" s="17"/>
      <c r="J52" s="10"/>
      <c r="K52" s="16"/>
      <c r="L52" s="17"/>
      <c r="M52" s="10"/>
      <c r="N52" s="16"/>
    </row>
    <row r="53" spans="1:14" ht="13.7" customHeight="1" x14ac:dyDescent="0.25">
      <c r="A53" s="23" t="s">
        <v>15</v>
      </c>
      <c r="B53" s="14">
        <v>92037</v>
      </c>
      <c r="C53" s="15"/>
      <c r="D53" s="10"/>
      <c r="E53" s="16"/>
      <c r="F53" s="17"/>
      <c r="G53" s="10"/>
      <c r="H53" s="16"/>
      <c r="I53" s="17"/>
      <c r="J53" s="10"/>
      <c r="K53" s="16"/>
      <c r="L53" s="15"/>
      <c r="M53" s="10"/>
      <c r="N53" s="16"/>
    </row>
    <row r="54" spans="1:14" ht="13.7" customHeight="1" thickBot="1" x14ac:dyDescent="0.3">
      <c r="A54" s="24" t="s">
        <v>16</v>
      </c>
      <c r="B54" s="19">
        <v>92106</v>
      </c>
      <c r="C54" s="20"/>
      <c r="D54" s="12"/>
      <c r="E54" s="21"/>
      <c r="F54" s="22"/>
      <c r="G54" s="12"/>
      <c r="H54" s="21"/>
      <c r="I54" s="22"/>
      <c r="J54" s="12"/>
      <c r="K54" s="21"/>
      <c r="L54" s="20"/>
      <c r="M54" s="12"/>
      <c r="N54" s="21"/>
    </row>
    <row r="55" spans="1:14" ht="12.95" customHeight="1" thickTop="1" x14ac:dyDescent="0.25">
      <c r="A55" s="203" t="s">
        <v>442</v>
      </c>
      <c r="B55" s="204"/>
      <c r="C55" s="205" t="s">
        <v>428</v>
      </c>
      <c r="D55" s="206"/>
      <c r="E55" s="207"/>
      <c r="F55" s="205" t="s">
        <v>436</v>
      </c>
      <c r="G55" s="208"/>
      <c r="H55" s="209"/>
      <c r="I55" s="205" t="s">
        <v>434</v>
      </c>
      <c r="J55" s="208"/>
      <c r="K55" s="209"/>
      <c r="L55" s="210" t="s">
        <v>431</v>
      </c>
      <c r="M55" s="211"/>
      <c r="N55" s="211"/>
    </row>
    <row r="56" spans="1:14" ht="12.95" customHeight="1" x14ac:dyDescent="0.25">
      <c r="A56" s="23" t="s">
        <v>0</v>
      </c>
      <c r="B56" s="14" t="s">
        <v>1</v>
      </c>
      <c r="C56" s="4" t="s">
        <v>2</v>
      </c>
      <c r="D56" s="5" t="s">
        <v>17</v>
      </c>
      <c r="E56" s="6" t="s">
        <v>18</v>
      </c>
      <c r="F56" s="4" t="s">
        <v>2</v>
      </c>
      <c r="G56" s="5" t="s">
        <v>17</v>
      </c>
      <c r="H56" s="6" t="s">
        <v>18</v>
      </c>
      <c r="I56" s="4" t="s">
        <v>2</v>
      </c>
      <c r="J56" s="5" t="s">
        <v>17</v>
      </c>
      <c r="K56" s="6" t="s">
        <v>18</v>
      </c>
      <c r="L56" s="4" t="s">
        <v>2</v>
      </c>
      <c r="M56" s="5" t="s">
        <v>17</v>
      </c>
      <c r="N56" s="6" t="s">
        <v>18</v>
      </c>
    </row>
    <row r="57" spans="1:14" ht="13.7" customHeight="1" x14ac:dyDescent="0.25">
      <c r="A57" s="23" t="s">
        <v>3</v>
      </c>
      <c r="B57" s="14">
        <v>92122</v>
      </c>
      <c r="C57" s="15"/>
      <c r="D57" s="10"/>
      <c r="E57" s="16"/>
      <c r="F57" s="17"/>
      <c r="G57" s="10"/>
      <c r="H57" s="16"/>
      <c r="I57" s="15"/>
      <c r="J57" s="10"/>
      <c r="K57" s="16"/>
      <c r="L57" s="15"/>
      <c r="M57" s="10"/>
      <c r="N57" s="16"/>
    </row>
    <row r="58" spans="1:14" ht="13.7" customHeight="1" x14ac:dyDescent="0.25">
      <c r="A58" s="23" t="s">
        <v>4</v>
      </c>
      <c r="B58" s="14">
        <v>92111</v>
      </c>
      <c r="C58" s="15"/>
      <c r="D58" s="10"/>
      <c r="E58" s="16"/>
      <c r="F58" s="17"/>
      <c r="G58" s="10"/>
      <c r="H58" s="16"/>
      <c r="I58" s="17"/>
      <c r="J58" s="10"/>
      <c r="K58" s="16"/>
      <c r="L58" s="17"/>
      <c r="M58" s="10"/>
      <c r="N58" s="16"/>
    </row>
    <row r="59" spans="1:14" ht="13.7" customHeight="1" x14ac:dyDescent="0.25">
      <c r="A59" s="23" t="s">
        <v>5</v>
      </c>
      <c r="B59" s="14">
        <v>92126</v>
      </c>
      <c r="C59" s="15"/>
      <c r="D59" s="173"/>
      <c r="E59" s="16"/>
      <c r="F59" s="17"/>
      <c r="G59" s="10"/>
      <c r="H59" s="16"/>
      <c r="I59" s="17"/>
      <c r="J59" s="10"/>
      <c r="K59" s="16"/>
      <c r="L59" s="17"/>
      <c r="M59" s="10"/>
      <c r="N59" s="16"/>
    </row>
    <row r="60" spans="1:14" ht="13.7" customHeight="1" x14ac:dyDescent="0.25">
      <c r="A60" s="23" t="s">
        <v>6</v>
      </c>
      <c r="B60" s="14">
        <v>92131</v>
      </c>
      <c r="C60" s="15"/>
      <c r="D60" s="173"/>
      <c r="E60" s="16"/>
      <c r="F60" s="17"/>
      <c r="G60" s="10"/>
      <c r="H60" s="16"/>
      <c r="I60" s="17"/>
      <c r="J60" s="10"/>
      <c r="K60" s="16"/>
      <c r="L60" s="17"/>
      <c r="M60" s="10"/>
      <c r="N60" s="16"/>
    </row>
    <row r="61" spans="1:14" ht="13.7" customHeight="1" x14ac:dyDescent="0.25">
      <c r="A61" s="23" t="s">
        <v>7</v>
      </c>
      <c r="B61" s="14">
        <v>92120</v>
      </c>
      <c r="C61" s="15"/>
      <c r="D61" s="173"/>
      <c r="E61" s="16"/>
      <c r="F61" s="17"/>
      <c r="G61" s="10"/>
      <c r="H61" s="16"/>
      <c r="I61" s="17"/>
      <c r="J61" s="10"/>
      <c r="K61" s="16"/>
      <c r="L61" s="17"/>
      <c r="M61" s="10"/>
      <c r="N61" s="16"/>
    </row>
    <row r="62" spans="1:14" ht="13.7" customHeight="1" x14ac:dyDescent="0.25">
      <c r="A62" s="188" t="s">
        <v>438</v>
      </c>
      <c r="B62" s="14">
        <v>92124</v>
      </c>
      <c r="C62" s="15"/>
      <c r="D62" s="173"/>
      <c r="E62" s="16"/>
      <c r="F62" s="17"/>
      <c r="G62" s="10"/>
      <c r="H62" s="16"/>
      <c r="I62" s="17"/>
      <c r="J62" s="10"/>
      <c r="K62" s="16"/>
      <c r="L62" s="17"/>
      <c r="M62" s="10"/>
      <c r="N62" s="16"/>
    </row>
    <row r="63" spans="1:14" ht="13.7" customHeight="1" x14ac:dyDescent="0.25">
      <c r="A63" s="23" t="s">
        <v>8</v>
      </c>
      <c r="B63" s="14">
        <v>92115</v>
      </c>
      <c r="C63" s="15"/>
      <c r="D63" s="173"/>
      <c r="E63" s="16"/>
      <c r="F63" s="17"/>
      <c r="G63" s="173"/>
      <c r="H63" s="16"/>
      <c r="I63" s="17"/>
      <c r="J63" s="10"/>
      <c r="K63" s="16"/>
      <c r="L63" s="17"/>
      <c r="M63" s="10"/>
      <c r="N63" s="16"/>
    </row>
    <row r="64" spans="1:14" ht="13.7" customHeight="1" x14ac:dyDescent="0.25">
      <c r="A64" s="188" t="s">
        <v>437</v>
      </c>
      <c r="B64" s="14">
        <v>92103</v>
      </c>
      <c r="C64" s="15"/>
      <c r="D64" s="10"/>
      <c r="E64" s="16"/>
      <c r="F64" s="17"/>
      <c r="G64" s="10"/>
      <c r="H64" s="16"/>
      <c r="I64" s="17"/>
      <c r="J64" s="10"/>
      <c r="K64" s="16"/>
      <c r="L64" s="17"/>
      <c r="M64" s="10"/>
      <c r="N64" s="16"/>
    </row>
    <row r="65" spans="1:14" ht="13.7" customHeight="1" x14ac:dyDescent="0.25">
      <c r="A65" s="23" t="s">
        <v>9</v>
      </c>
      <c r="B65" s="14">
        <v>92114</v>
      </c>
      <c r="C65" s="15"/>
      <c r="D65" s="173"/>
      <c r="E65" s="16"/>
      <c r="F65" s="17"/>
      <c r="G65" s="173"/>
      <c r="H65" s="16"/>
      <c r="I65" s="17"/>
      <c r="J65" s="10"/>
      <c r="K65" s="16"/>
      <c r="L65" s="17"/>
      <c r="M65" s="10"/>
      <c r="N65" s="16"/>
    </row>
    <row r="66" spans="1:14" ht="13.7" customHeight="1" x14ac:dyDescent="0.25">
      <c r="A66" s="23" t="s">
        <v>10</v>
      </c>
      <c r="B66" s="14">
        <v>92117</v>
      </c>
      <c r="C66" s="15"/>
      <c r="D66" s="10"/>
      <c r="E66" s="16"/>
      <c r="F66" s="17"/>
      <c r="G66" s="10"/>
      <c r="H66" s="16"/>
      <c r="I66" s="17"/>
      <c r="J66" s="10"/>
      <c r="K66" s="16"/>
      <c r="L66" s="15"/>
      <c r="M66" s="10"/>
      <c r="N66" s="16"/>
    </row>
    <row r="67" spans="1:14" ht="13.7" customHeight="1" x14ac:dyDescent="0.25">
      <c r="A67" s="23" t="s">
        <v>11</v>
      </c>
      <c r="B67" s="14">
        <v>92117</v>
      </c>
      <c r="C67" s="15"/>
      <c r="D67" s="10"/>
      <c r="E67" s="16"/>
      <c r="F67" s="17"/>
      <c r="G67" s="10"/>
      <c r="H67" s="16"/>
      <c r="I67" s="17"/>
      <c r="J67" s="10"/>
      <c r="K67" s="16"/>
      <c r="L67" s="15"/>
      <c r="M67" s="10"/>
      <c r="N67" s="16"/>
    </row>
    <row r="68" spans="1:14" ht="13.7" customHeight="1" x14ac:dyDescent="0.25">
      <c r="A68" s="23" t="s">
        <v>12</v>
      </c>
      <c r="B68" s="14">
        <v>92101</v>
      </c>
      <c r="C68" s="15"/>
      <c r="D68" s="10"/>
      <c r="E68" s="16"/>
      <c r="F68" s="17"/>
      <c r="G68" s="10"/>
      <c r="H68" s="16"/>
      <c r="I68" s="17"/>
      <c r="J68" s="10"/>
      <c r="K68" s="16"/>
      <c r="L68" s="15"/>
      <c r="M68" s="10"/>
      <c r="N68" s="16"/>
    </row>
    <row r="69" spans="1:14" ht="13.7" customHeight="1" x14ac:dyDescent="0.25">
      <c r="A69" s="23" t="s">
        <v>13</v>
      </c>
      <c r="B69" s="14">
        <v>92113</v>
      </c>
      <c r="C69" s="15"/>
      <c r="D69" s="173"/>
      <c r="E69" s="16"/>
      <c r="F69" s="17"/>
      <c r="G69" s="10"/>
      <c r="H69" s="16"/>
      <c r="I69" s="17"/>
      <c r="J69" s="10"/>
      <c r="K69" s="16"/>
      <c r="L69" s="15"/>
      <c r="M69" s="10"/>
      <c r="N69" s="16"/>
    </row>
    <row r="70" spans="1:14" ht="13.7" customHeight="1" x14ac:dyDescent="0.25">
      <c r="A70" s="23" t="s">
        <v>14</v>
      </c>
      <c r="B70" s="14">
        <v>92109</v>
      </c>
      <c r="C70" s="15"/>
      <c r="D70" s="10"/>
      <c r="E70" s="16"/>
      <c r="F70" s="17"/>
      <c r="G70" s="10"/>
      <c r="H70" s="16"/>
      <c r="I70" s="17"/>
      <c r="J70" s="10"/>
      <c r="K70" s="16"/>
      <c r="L70" s="17"/>
      <c r="M70" s="10"/>
      <c r="N70" s="16"/>
    </row>
    <row r="71" spans="1:14" ht="13.7" customHeight="1" x14ac:dyDescent="0.25">
      <c r="A71" s="23" t="s">
        <v>15</v>
      </c>
      <c r="B71" s="14">
        <v>92037</v>
      </c>
      <c r="C71" s="15"/>
      <c r="D71" s="10"/>
      <c r="E71" s="16"/>
      <c r="F71" s="17"/>
      <c r="G71" s="10"/>
      <c r="H71" s="16"/>
      <c r="I71" s="17"/>
      <c r="J71" s="10"/>
      <c r="K71" s="16"/>
      <c r="L71" s="15"/>
      <c r="M71" s="10"/>
      <c r="N71" s="16"/>
    </row>
    <row r="72" spans="1:14" ht="13.7" customHeight="1" thickBot="1" x14ac:dyDescent="0.3">
      <c r="A72" s="24" t="s">
        <v>16</v>
      </c>
      <c r="B72" s="19">
        <v>92106</v>
      </c>
      <c r="C72" s="20"/>
      <c r="D72" s="12"/>
      <c r="E72" s="21"/>
      <c r="F72" s="22"/>
      <c r="G72" s="12"/>
      <c r="H72" s="21"/>
      <c r="I72" s="22"/>
      <c r="J72" s="12"/>
      <c r="K72" s="21"/>
      <c r="L72" s="20"/>
      <c r="M72" s="12"/>
      <c r="N72" s="21"/>
    </row>
    <row r="73" spans="1:14" ht="15.75" thickTop="1" x14ac:dyDescent="0.25"/>
    <row r="75" spans="1:14" ht="12.95" customHeight="1" thickBot="1" x14ac:dyDescent="0.3"/>
    <row r="76" spans="1:14" ht="12.95" customHeight="1" thickTop="1" x14ac:dyDescent="0.25">
      <c r="A76" s="203" t="s">
        <v>443</v>
      </c>
      <c r="B76" s="204"/>
      <c r="C76" s="205" t="s">
        <v>428</v>
      </c>
      <c r="D76" s="206"/>
      <c r="E76" s="207"/>
      <c r="F76" s="205" t="s">
        <v>436</v>
      </c>
      <c r="G76" s="208"/>
      <c r="H76" s="209"/>
      <c r="I76" s="205" t="s">
        <v>434</v>
      </c>
      <c r="J76" s="208"/>
      <c r="K76" s="209"/>
      <c r="L76" s="210" t="s">
        <v>431</v>
      </c>
      <c r="M76" s="211"/>
      <c r="N76" s="211"/>
    </row>
    <row r="77" spans="1:14" ht="12.95" customHeight="1" x14ac:dyDescent="0.25">
      <c r="A77" s="23" t="s">
        <v>0</v>
      </c>
      <c r="B77" s="14" t="s">
        <v>1</v>
      </c>
      <c r="C77" s="155" t="s">
        <v>2</v>
      </c>
      <c r="D77" s="158" t="s">
        <v>17</v>
      </c>
      <c r="E77" s="159" t="s">
        <v>18</v>
      </c>
      <c r="F77" s="155" t="s">
        <v>2</v>
      </c>
      <c r="G77" s="158" t="s">
        <v>17</v>
      </c>
      <c r="H77" s="159" t="s">
        <v>18</v>
      </c>
      <c r="I77" s="155" t="s">
        <v>2</v>
      </c>
      <c r="J77" s="158" t="s">
        <v>17</v>
      </c>
      <c r="K77" s="159" t="s">
        <v>18</v>
      </c>
      <c r="L77" s="155" t="s">
        <v>2</v>
      </c>
      <c r="M77" s="158" t="s">
        <v>17</v>
      </c>
      <c r="N77" s="172"/>
    </row>
    <row r="78" spans="1:14" ht="12.95" customHeight="1" x14ac:dyDescent="0.25">
      <c r="A78" s="151" t="s">
        <v>3</v>
      </c>
      <c r="B78" s="150">
        <v>92122</v>
      </c>
      <c r="C78" s="190"/>
      <c r="D78" s="191"/>
      <c r="E78" s="192"/>
      <c r="F78" s="193"/>
      <c r="G78" s="191"/>
      <c r="H78" s="192"/>
      <c r="I78" s="193"/>
      <c r="J78" s="191"/>
      <c r="K78" s="194"/>
      <c r="L78" s="193"/>
      <c r="M78" s="191"/>
      <c r="N78" s="172"/>
    </row>
    <row r="79" spans="1:14" ht="15.75" x14ac:dyDescent="0.25">
      <c r="A79" s="153" t="s">
        <v>4</v>
      </c>
      <c r="B79" s="152">
        <v>92111</v>
      </c>
      <c r="C79" s="160"/>
      <c r="D79" s="161"/>
      <c r="E79" s="162"/>
      <c r="F79" s="161"/>
      <c r="G79" s="161"/>
      <c r="H79" s="162"/>
      <c r="I79" s="163"/>
      <c r="J79" s="161"/>
      <c r="K79" s="181"/>
      <c r="L79" s="182"/>
      <c r="M79" s="161"/>
      <c r="N79" s="171"/>
    </row>
    <row r="80" spans="1:14" ht="15.75" x14ac:dyDescent="0.25">
      <c r="A80" s="153" t="s">
        <v>5</v>
      </c>
      <c r="B80" s="152">
        <v>92126</v>
      </c>
      <c r="C80" s="160"/>
      <c r="D80" s="170"/>
      <c r="E80" s="162"/>
      <c r="F80" s="161"/>
      <c r="G80" s="161"/>
      <c r="H80" s="162"/>
      <c r="I80" s="163"/>
      <c r="J80" s="170"/>
      <c r="K80" s="162"/>
      <c r="L80" s="163"/>
      <c r="M80" s="185"/>
      <c r="N80" s="176"/>
    </row>
    <row r="81" spans="1:14" ht="15.75" x14ac:dyDescent="0.25">
      <c r="A81" s="153" t="s">
        <v>6</v>
      </c>
      <c r="B81" s="152">
        <v>92131</v>
      </c>
      <c r="C81" s="160"/>
      <c r="D81" s="170"/>
      <c r="E81" s="162"/>
      <c r="F81" s="161">
        <v>80</v>
      </c>
      <c r="G81" s="161">
        <v>81</v>
      </c>
      <c r="H81" s="162">
        <v>0.53</v>
      </c>
      <c r="I81" s="163">
        <v>80</v>
      </c>
      <c r="J81" s="161">
        <v>81</v>
      </c>
      <c r="K81" s="162">
        <v>0.52</v>
      </c>
      <c r="L81" s="163">
        <v>81</v>
      </c>
      <c r="M81" s="185">
        <v>81</v>
      </c>
      <c r="N81" s="177">
        <v>50</v>
      </c>
    </row>
    <row r="82" spans="1:14" ht="15.75" x14ac:dyDescent="0.25">
      <c r="A82" s="153" t="s">
        <v>7</v>
      </c>
      <c r="B82" s="152">
        <v>92120</v>
      </c>
      <c r="C82" s="160"/>
      <c r="D82" s="170"/>
      <c r="E82" s="162"/>
      <c r="F82" s="161"/>
      <c r="G82" s="161"/>
      <c r="H82" s="169"/>
      <c r="I82" s="163">
        <v>80</v>
      </c>
      <c r="J82" s="161">
        <v>81</v>
      </c>
      <c r="K82" s="162">
        <v>0.53</v>
      </c>
      <c r="L82" s="163">
        <v>80</v>
      </c>
      <c r="M82" s="174">
        <v>81</v>
      </c>
      <c r="N82" s="177">
        <v>51</v>
      </c>
    </row>
    <row r="83" spans="1:14" ht="15.75" x14ac:dyDescent="0.25">
      <c r="A83" s="187" t="s">
        <v>438</v>
      </c>
      <c r="B83" s="152">
        <v>92124</v>
      </c>
      <c r="C83" s="160"/>
      <c r="D83" s="170"/>
      <c r="E83" s="162"/>
      <c r="F83" s="161">
        <v>80</v>
      </c>
      <c r="G83" s="161">
        <v>81</v>
      </c>
      <c r="H83" s="162">
        <v>0.55000000000000004</v>
      </c>
      <c r="I83" s="163">
        <v>80</v>
      </c>
      <c r="J83" s="161">
        <v>81</v>
      </c>
      <c r="K83" s="162">
        <v>0.53</v>
      </c>
      <c r="L83" s="163">
        <v>80</v>
      </c>
      <c r="M83" s="174">
        <v>81</v>
      </c>
      <c r="N83" s="177">
        <v>52</v>
      </c>
    </row>
    <row r="84" spans="1:14" ht="15.75" x14ac:dyDescent="0.25">
      <c r="A84" s="153" t="s">
        <v>8</v>
      </c>
      <c r="B84" s="152">
        <v>92115</v>
      </c>
      <c r="C84" s="160"/>
      <c r="D84" s="170"/>
      <c r="E84" s="162"/>
      <c r="F84" s="163"/>
      <c r="G84" s="170"/>
      <c r="H84" s="162"/>
      <c r="I84" s="163"/>
      <c r="J84" s="170"/>
      <c r="K84" s="162"/>
      <c r="L84" s="163"/>
      <c r="M84" s="185"/>
      <c r="N84" s="177"/>
    </row>
    <row r="85" spans="1:14" ht="15.75" x14ac:dyDescent="0.25">
      <c r="A85" s="187" t="s">
        <v>437</v>
      </c>
      <c r="B85" s="152">
        <v>92103</v>
      </c>
      <c r="C85" s="160"/>
      <c r="D85" s="161"/>
      <c r="E85" s="162"/>
      <c r="F85" s="163"/>
      <c r="G85" s="161"/>
      <c r="H85" s="162"/>
      <c r="I85" s="163"/>
      <c r="J85" s="161"/>
      <c r="K85" s="162"/>
      <c r="L85" s="163"/>
      <c r="M85" s="174"/>
      <c r="N85" s="178"/>
    </row>
    <row r="86" spans="1:14" ht="15.75" x14ac:dyDescent="0.25">
      <c r="A86" s="151" t="s">
        <v>9</v>
      </c>
      <c r="B86" s="150">
        <v>92114</v>
      </c>
      <c r="C86" s="160"/>
      <c r="D86" s="170"/>
      <c r="E86" s="162"/>
      <c r="F86" s="163"/>
      <c r="G86" s="170"/>
      <c r="H86" s="162"/>
      <c r="I86" s="163"/>
      <c r="J86" s="161"/>
      <c r="K86" s="162"/>
      <c r="L86" s="163"/>
      <c r="M86" s="174"/>
      <c r="N86" s="177"/>
    </row>
    <row r="87" spans="1:14" ht="15.75" x14ac:dyDescent="0.25">
      <c r="A87" s="151" t="s">
        <v>10</v>
      </c>
      <c r="B87" s="150">
        <v>92117</v>
      </c>
      <c r="C87" s="160"/>
      <c r="D87" s="161"/>
      <c r="E87" s="162"/>
      <c r="F87" s="163"/>
      <c r="G87" s="161"/>
      <c r="H87" s="162"/>
      <c r="I87" s="163"/>
      <c r="J87" s="161"/>
      <c r="K87" s="162"/>
      <c r="L87" s="163"/>
      <c r="M87" s="174"/>
      <c r="N87" s="178"/>
    </row>
    <row r="88" spans="1:14" ht="15.75" x14ac:dyDescent="0.25">
      <c r="A88" s="151" t="s">
        <v>11</v>
      </c>
      <c r="B88" s="150">
        <v>92117</v>
      </c>
      <c r="C88" s="160"/>
      <c r="D88" s="161"/>
      <c r="E88" s="162"/>
      <c r="F88" s="163"/>
      <c r="G88" s="161"/>
      <c r="H88" s="162"/>
      <c r="I88" s="163"/>
      <c r="J88" s="161"/>
      <c r="K88" s="162"/>
      <c r="L88" s="163"/>
      <c r="M88" s="174"/>
      <c r="N88" s="178"/>
    </row>
    <row r="89" spans="1:14" ht="15.75" x14ac:dyDescent="0.25">
      <c r="A89" s="151" t="s">
        <v>12</v>
      </c>
      <c r="B89" s="150">
        <v>92101</v>
      </c>
      <c r="C89" s="160"/>
      <c r="D89" s="161"/>
      <c r="E89" s="169"/>
      <c r="F89" s="163"/>
      <c r="G89" s="161"/>
      <c r="H89" s="162"/>
      <c r="I89" s="163"/>
      <c r="J89" s="161"/>
      <c r="K89" s="162"/>
      <c r="L89" s="163"/>
      <c r="M89" s="174"/>
      <c r="N89" s="178"/>
    </row>
    <row r="90" spans="1:14" ht="15.75" x14ac:dyDescent="0.25">
      <c r="A90" s="151" t="s">
        <v>13</v>
      </c>
      <c r="B90" s="150">
        <v>92113</v>
      </c>
      <c r="C90" s="160"/>
      <c r="D90" s="170"/>
      <c r="E90" s="162"/>
      <c r="F90" s="163"/>
      <c r="G90" s="170"/>
      <c r="H90" s="162"/>
      <c r="I90" s="163"/>
      <c r="J90" s="161"/>
      <c r="K90" s="162"/>
      <c r="L90" s="163"/>
      <c r="M90" s="174"/>
      <c r="N90" s="179"/>
    </row>
    <row r="91" spans="1:14" ht="15.75" x14ac:dyDescent="0.25">
      <c r="A91" s="151" t="s">
        <v>14</v>
      </c>
      <c r="B91" s="150">
        <v>92109</v>
      </c>
      <c r="C91" s="160"/>
      <c r="D91" s="161"/>
      <c r="E91" s="162"/>
      <c r="F91" s="163"/>
      <c r="G91" s="161"/>
      <c r="H91" s="162"/>
      <c r="I91" s="163"/>
      <c r="J91" s="161"/>
      <c r="K91" s="162"/>
      <c r="L91" s="163"/>
      <c r="M91" s="174"/>
      <c r="N91" s="178"/>
    </row>
    <row r="92" spans="1:14" ht="15.75" x14ac:dyDescent="0.25">
      <c r="A92" s="151" t="s">
        <v>15</v>
      </c>
      <c r="B92" s="150">
        <v>92037</v>
      </c>
      <c r="C92" s="160"/>
      <c r="D92" s="161"/>
      <c r="E92" s="162"/>
      <c r="F92" s="163"/>
      <c r="G92" s="161"/>
      <c r="H92" s="162"/>
      <c r="I92" s="163"/>
      <c r="J92" s="161"/>
      <c r="K92" s="162"/>
      <c r="L92" s="163"/>
      <c r="M92" s="174"/>
      <c r="N92" s="178"/>
    </row>
    <row r="93" spans="1:14" ht="16.5" thickBot="1" x14ac:dyDescent="0.3">
      <c r="A93" s="149" t="s">
        <v>16</v>
      </c>
      <c r="B93" s="148">
        <v>92106</v>
      </c>
      <c r="C93" s="164"/>
      <c r="D93" s="165"/>
      <c r="E93" s="166"/>
      <c r="F93" s="167"/>
      <c r="G93" s="165"/>
      <c r="H93" s="166"/>
      <c r="I93" s="167"/>
      <c r="J93" s="165"/>
      <c r="K93" s="166"/>
      <c r="L93" s="167"/>
      <c r="M93" s="175"/>
      <c r="N93" s="180"/>
    </row>
    <row r="94" spans="1:14" ht="15.75" thickTop="1" x14ac:dyDescent="0.25"/>
  </sheetData>
  <mergeCells count="24">
    <mergeCell ref="C76:E76"/>
    <mergeCell ref="F76:H76"/>
    <mergeCell ref="I76:K76"/>
    <mergeCell ref="L76:N76"/>
    <mergeCell ref="A76:B76"/>
    <mergeCell ref="A19:B19"/>
    <mergeCell ref="C19:E19"/>
    <mergeCell ref="F19:H19"/>
    <mergeCell ref="I19:K19"/>
    <mergeCell ref="A37:B37"/>
    <mergeCell ref="C37:E37"/>
    <mergeCell ref="F37:H37"/>
    <mergeCell ref="I37:K37"/>
    <mergeCell ref="A55:B55"/>
    <mergeCell ref="C55:E55"/>
    <mergeCell ref="F55:H55"/>
    <mergeCell ref="I55:K55"/>
    <mergeCell ref="L55:N55"/>
    <mergeCell ref="L37:N37"/>
    <mergeCell ref="L19:N19"/>
    <mergeCell ref="C1:E1"/>
    <mergeCell ref="F1:H1"/>
    <mergeCell ref="I1:K1"/>
    <mergeCell ref="L1:N1"/>
  </mergeCells>
  <phoneticPr fontId="22" type="noConversion"/>
  <pageMargins left="0.25" right="0.25" top="0.5" bottom="0.5" header="0.3" footer="0.3"/>
  <pageSetup paperSize="5" orientation="landscape" r:id="rId1"/>
  <headerFooter>
    <oddFooter xml:space="preserve">&amp;CHeat Index not listed when Not Applicable (N/A)         Yellow Cell = temperature 87 debrees and over         Red cells = Temperature over 90 degrees  
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7"/>
  <sheetViews>
    <sheetView topLeftCell="A7" workbookViewId="0">
      <selection sqref="A1:XFD1048576"/>
    </sheetView>
  </sheetViews>
  <sheetFormatPr defaultColWidth="8.85546875" defaultRowHeight="15" x14ac:dyDescent="0.25"/>
  <cols>
    <col min="1" max="1" width="13.140625" customWidth="1"/>
    <col min="2" max="2" width="10.5703125" customWidth="1"/>
    <col min="3" max="3" width="10.5703125" style="33" customWidth="1"/>
    <col min="4" max="4" width="35.140625" customWidth="1"/>
    <col min="5" max="5" width="13.42578125" customWidth="1"/>
    <col min="6" max="6" width="14.42578125" customWidth="1"/>
    <col min="7" max="7" width="11" customWidth="1"/>
    <col min="8" max="8" width="12" customWidth="1"/>
    <col min="9" max="9" width="15.42578125" customWidth="1"/>
    <col min="11" max="11" width="17.85546875" customWidth="1"/>
    <col min="12" max="12" width="25.5703125" customWidth="1"/>
    <col min="13" max="13" width="29.42578125" customWidth="1"/>
    <col min="14" max="14" width="36.140625" customWidth="1"/>
    <col min="15" max="15" width="27" customWidth="1"/>
    <col min="257" max="257" width="13.140625" customWidth="1"/>
    <col min="258" max="259" width="10.5703125" customWidth="1"/>
    <col min="260" max="260" width="35.140625" customWidth="1"/>
    <col min="261" max="261" width="13.42578125" customWidth="1"/>
    <col min="262" max="262" width="14.42578125" customWidth="1"/>
    <col min="263" max="263" width="11" customWidth="1"/>
    <col min="264" max="264" width="12" customWidth="1"/>
    <col min="265" max="265" width="15.42578125" customWidth="1"/>
    <col min="267" max="267" width="17.85546875" customWidth="1"/>
    <col min="268" max="268" width="25.5703125" customWidth="1"/>
    <col min="269" max="269" width="29.42578125" customWidth="1"/>
    <col min="270" max="270" width="36.140625" customWidth="1"/>
    <col min="271" max="271" width="27" customWidth="1"/>
    <col min="513" max="513" width="13.140625" customWidth="1"/>
    <col min="514" max="515" width="10.5703125" customWidth="1"/>
    <col min="516" max="516" width="35.140625" customWidth="1"/>
    <col min="517" max="517" width="13.42578125" customWidth="1"/>
    <col min="518" max="518" width="14.42578125" customWidth="1"/>
    <col min="519" max="519" width="11" customWidth="1"/>
    <col min="520" max="520" width="12" customWidth="1"/>
    <col min="521" max="521" width="15.42578125" customWidth="1"/>
    <col min="523" max="523" width="17.85546875" customWidth="1"/>
    <col min="524" max="524" width="25.5703125" customWidth="1"/>
    <col min="525" max="525" width="29.42578125" customWidth="1"/>
    <col min="526" max="526" width="36.140625" customWidth="1"/>
    <col min="527" max="527" width="27" customWidth="1"/>
    <col min="769" max="769" width="13.140625" customWidth="1"/>
    <col min="770" max="771" width="10.5703125" customWidth="1"/>
    <col min="772" max="772" width="35.140625" customWidth="1"/>
    <col min="773" max="773" width="13.42578125" customWidth="1"/>
    <col min="774" max="774" width="14.42578125" customWidth="1"/>
    <col min="775" max="775" width="11" customWidth="1"/>
    <col min="776" max="776" width="12" customWidth="1"/>
    <col min="777" max="777" width="15.42578125" customWidth="1"/>
    <col min="779" max="779" width="17.85546875" customWidth="1"/>
    <col min="780" max="780" width="25.5703125" customWidth="1"/>
    <col min="781" max="781" width="29.42578125" customWidth="1"/>
    <col min="782" max="782" width="36.140625" customWidth="1"/>
    <col min="783" max="783" width="27" customWidth="1"/>
    <col min="1025" max="1025" width="13.140625" customWidth="1"/>
    <col min="1026" max="1027" width="10.5703125" customWidth="1"/>
    <col min="1028" max="1028" width="35.140625" customWidth="1"/>
    <col min="1029" max="1029" width="13.42578125" customWidth="1"/>
    <col min="1030" max="1030" width="14.42578125" customWidth="1"/>
    <col min="1031" max="1031" width="11" customWidth="1"/>
    <col min="1032" max="1032" width="12" customWidth="1"/>
    <col min="1033" max="1033" width="15.42578125" customWidth="1"/>
    <col min="1035" max="1035" width="17.85546875" customWidth="1"/>
    <col min="1036" max="1036" width="25.5703125" customWidth="1"/>
    <col min="1037" max="1037" width="29.42578125" customWidth="1"/>
    <col min="1038" max="1038" width="36.140625" customWidth="1"/>
    <col min="1039" max="1039" width="27" customWidth="1"/>
    <col min="1281" max="1281" width="13.140625" customWidth="1"/>
    <col min="1282" max="1283" width="10.5703125" customWidth="1"/>
    <col min="1284" max="1284" width="35.140625" customWidth="1"/>
    <col min="1285" max="1285" width="13.42578125" customWidth="1"/>
    <col min="1286" max="1286" width="14.42578125" customWidth="1"/>
    <col min="1287" max="1287" width="11" customWidth="1"/>
    <col min="1288" max="1288" width="12" customWidth="1"/>
    <col min="1289" max="1289" width="15.42578125" customWidth="1"/>
    <col min="1291" max="1291" width="17.85546875" customWidth="1"/>
    <col min="1292" max="1292" width="25.5703125" customWidth="1"/>
    <col min="1293" max="1293" width="29.42578125" customWidth="1"/>
    <col min="1294" max="1294" width="36.140625" customWidth="1"/>
    <col min="1295" max="1295" width="27" customWidth="1"/>
    <col min="1537" max="1537" width="13.140625" customWidth="1"/>
    <col min="1538" max="1539" width="10.5703125" customWidth="1"/>
    <col min="1540" max="1540" width="35.140625" customWidth="1"/>
    <col min="1541" max="1541" width="13.42578125" customWidth="1"/>
    <col min="1542" max="1542" width="14.42578125" customWidth="1"/>
    <col min="1543" max="1543" width="11" customWidth="1"/>
    <col min="1544" max="1544" width="12" customWidth="1"/>
    <col min="1545" max="1545" width="15.42578125" customWidth="1"/>
    <col min="1547" max="1547" width="17.85546875" customWidth="1"/>
    <col min="1548" max="1548" width="25.5703125" customWidth="1"/>
    <col min="1549" max="1549" width="29.42578125" customWidth="1"/>
    <col min="1550" max="1550" width="36.140625" customWidth="1"/>
    <col min="1551" max="1551" width="27" customWidth="1"/>
    <col min="1793" max="1793" width="13.140625" customWidth="1"/>
    <col min="1794" max="1795" width="10.5703125" customWidth="1"/>
    <col min="1796" max="1796" width="35.140625" customWidth="1"/>
    <col min="1797" max="1797" width="13.42578125" customWidth="1"/>
    <col min="1798" max="1798" width="14.42578125" customWidth="1"/>
    <col min="1799" max="1799" width="11" customWidth="1"/>
    <col min="1800" max="1800" width="12" customWidth="1"/>
    <col min="1801" max="1801" width="15.42578125" customWidth="1"/>
    <col min="1803" max="1803" width="17.85546875" customWidth="1"/>
    <col min="1804" max="1804" width="25.5703125" customWidth="1"/>
    <col min="1805" max="1805" width="29.42578125" customWidth="1"/>
    <col min="1806" max="1806" width="36.140625" customWidth="1"/>
    <col min="1807" max="1807" width="27" customWidth="1"/>
    <col min="2049" max="2049" width="13.140625" customWidth="1"/>
    <col min="2050" max="2051" width="10.5703125" customWidth="1"/>
    <col min="2052" max="2052" width="35.140625" customWidth="1"/>
    <col min="2053" max="2053" width="13.42578125" customWidth="1"/>
    <col min="2054" max="2054" width="14.42578125" customWidth="1"/>
    <col min="2055" max="2055" width="11" customWidth="1"/>
    <col min="2056" max="2056" width="12" customWidth="1"/>
    <col min="2057" max="2057" width="15.42578125" customWidth="1"/>
    <col min="2059" max="2059" width="17.85546875" customWidth="1"/>
    <col min="2060" max="2060" width="25.5703125" customWidth="1"/>
    <col min="2061" max="2061" width="29.42578125" customWidth="1"/>
    <col min="2062" max="2062" width="36.140625" customWidth="1"/>
    <col min="2063" max="2063" width="27" customWidth="1"/>
    <col min="2305" max="2305" width="13.140625" customWidth="1"/>
    <col min="2306" max="2307" width="10.5703125" customWidth="1"/>
    <col min="2308" max="2308" width="35.140625" customWidth="1"/>
    <col min="2309" max="2309" width="13.42578125" customWidth="1"/>
    <col min="2310" max="2310" width="14.42578125" customWidth="1"/>
    <col min="2311" max="2311" width="11" customWidth="1"/>
    <col min="2312" max="2312" width="12" customWidth="1"/>
    <col min="2313" max="2313" width="15.42578125" customWidth="1"/>
    <col min="2315" max="2315" width="17.85546875" customWidth="1"/>
    <col min="2316" max="2316" width="25.5703125" customWidth="1"/>
    <col min="2317" max="2317" width="29.42578125" customWidth="1"/>
    <col min="2318" max="2318" width="36.140625" customWidth="1"/>
    <col min="2319" max="2319" width="27" customWidth="1"/>
    <col min="2561" max="2561" width="13.140625" customWidth="1"/>
    <col min="2562" max="2563" width="10.5703125" customWidth="1"/>
    <col min="2564" max="2564" width="35.140625" customWidth="1"/>
    <col min="2565" max="2565" width="13.42578125" customWidth="1"/>
    <col min="2566" max="2566" width="14.42578125" customWidth="1"/>
    <col min="2567" max="2567" width="11" customWidth="1"/>
    <col min="2568" max="2568" width="12" customWidth="1"/>
    <col min="2569" max="2569" width="15.42578125" customWidth="1"/>
    <col min="2571" max="2571" width="17.85546875" customWidth="1"/>
    <col min="2572" max="2572" width="25.5703125" customWidth="1"/>
    <col min="2573" max="2573" width="29.42578125" customWidth="1"/>
    <col min="2574" max="2574" width="36.140625" customWidth="1"/>
    <col min="2575" max="2575" width="27" customWidth="1"/>
    <col min="2817" max="2817" width="13.140625" customWidth="1"/>
    <col min="2818" max="2819" width="10.5703125" customWidth="1"/>
    <col min="2820" max="2820" width="35.140625" customWidth="1"/>
    <col min="2821" max="2821" width="13.42578125" customWidth="1"/>
    <col min="2822" max="2822" width="14.42578125" customWidth="1"/>
    <col min="2823" max="2823" width="11" customWidth="1"/>
    <col min="2824" max="2824" width="12" customWidth="1"/>
    <col min="2825" max="2825" width="15.42578125" customWidth="1"/>
    <col min="2827" max="2827" width="17.85546875" customWidth="1"/>
    <col min="2828" max="2828" width="25.5703125" customWidth="1"/>
    <col min="2829" max="2829" width="29.42578125" customWidth="1"/>
    <col min="2830" max="2830" width="36.140625" customWidth="1"/>
    <col min="2831" max="2831" width="27" customWidth="1"/>
    <col min="3073" max="3073" width="13.140625" customWidth="1"/>
    <col min="3074" max="3075" width="10.5703125" customWidth="1"/>
    <col min="3076" max="3076" width="35.140625" customWidth="1"/>
    <col min="3077" max="3077" width="13.42578125" customWidth="1"/>
    <col min="3078" max="3078" width="14.42578125" customWidth="1"/>
    <col min="3079" max="3079" width="11" customWidth="1"/>
    <col min="3080" max="3080" width="12" customWidth="1"/>
    <col min="3081" max="3081" width="15.42578125" customWidth="1"/>
    <col min="3083" max="3083" width="17.85546875" customWidth="1"/>
    <col min="3084" max="3084" width="25.5703125" customWidth="1"/>
    <col min="3085" max="3085" width="29.42578125" customWidth="1"/>
    <col min="3086" max="3086" width="36.140625" customWidth="1"/>
    <col min="3087" max="3087" width="27" customWidth="1"/>
    <col min="3329" max="3329" width="13.140625" customWidth="1"/>
    <col min="3330" max="3331" width="10.5703125" customWidth="1"/>
    <col min="3332" max="3332" width="35.140625" customWidth="1"/>
    <col min="3333" max="3333" width="13.42578125" customWidth="1"/>
    <col min="3334" max="3334" width="14.42578125" customWidth="1"/>
    <col min="3335" max="3335" width="11" customWidth="1"/>
    <col min="3336" max="3336" width="12" customWidth="1"/>
    <col min="3337" max="3337" width="15.42578125" customWidth="1"/>
    <col min="3339" max="3339" width="17.85546875" customWidth="1"/>
    <col min="3340" max="3340" width="25.5703125" customWidth="1"/>
    <col min="3341" max="3341" width="29.42578125" customWidth="1"/>
    <col min="3342" max="3342" width="36.140625" customWidth="1"/>
    <col min="3343" max="3343" width="27" customWidth="1"/>
    <col min="3585" max="3585" width="13.140625" customWidth="1"/>
    <col min="3586" max="3587" width="10.5703125" customWidth="1"/>
    <col min="3588" max="3588" width="35.140625" customWidth="1"/>
    <col min="3589" max="3589" width="13.42578125" customWidth="1"/>
    <col min="3590" max="3590" width="14.42578125" customWidth="1"/>
    <col min="3591" max="3591" width="11" customWidth="1"/>
    <col min="3592" max="3592" width="12" customWidth="1"/>
    <col min="3593" max="3593" width="15.42578125" customWidth="1"/>
    <col min="3595" max="3595" width="17.85546875" customWidth="1"/>
    <col min="3596" max="3596" width="25.5703125" customWidth="1"/>
    <col min="3597" max="3597" width="29.42578125" customWidth="1"/>
    <col min="3598" max="3598" width="36.140625" customWidth="1"/>
    <col min="3599" max="3599" width="27" customWidth="1"/>
    <col min="3841" max="3841" width="13.140625" customWidth="1"/>
    <col min="3842" max="3843" width="10.5703125" customWidth="1"/>
    <col min="3844" max="3844" width="35.140625" customWidth="1"/>
    <col min="3845" max="3845" width="13.42578125" customWidth="1"/>
    <col min="3846" max="3846" width="14.42578125" customWidth="1"/>
    <col min="3847" max="3847" width="11" customWidth="1"/>
    <col min="3848" max="3848" width="12" customWidth="1"/>
    <col min="3849" max="3849" width="15.42578125" customWidth="1"/>
    <col min="3851" max="3851" width="17.85546875" customWidth="1"/>
    <col min="3852" max="3852" width="25.5703125" customWidth="1"/>
    <col min="3853" max="3853" width="29.42578125" customWidth="1"/>
    <col min="3854" max="3854" width="36.140625" customWidth="1"/>
    <col min="3855" max="3855" width="27" customWidth="1"/>
    <col min="4097" max="4097" width="13.140625" customWidth="1"/>
    <col min="4098" max="4099" width="10.5703125" customWidth="1"/>
    <col min="4100" max="4100" width="35.140625" customWidth="1"/>
    <col min="4101" max="4101" width="13.42578125" customWidth="1"/>
    <col min="4102" max="4102" width="14.42578125" customWidth="1"/>
    <col min="4103" max="4103" width="11" customWidth="1"/>
    <col min="4104" max="4104" width="12" customWidth="1"/>
    <col min="4105" max="4105" width="15.42578125" customWidth="1"/>
    <col min="4107" max="4107" width="17.85546875" customWidth="1"/>
    <col min="4108" max="4108" width="25.5703125" customWidth="1"/>
    <col min="4109" max="4109" width="29.42578125" customWidth="1"/>
    <col min="4110" max="4110" width="36.140625" customWidth="1"/>
    <col min="4111" max="4111" width="27" customWidth="1"/>
    <col min="4353" max="4353" width="13.140625" customWidth="1"/>
    <col min="4354" max="4355" width="10.5703125" customWidth="1"/>
    <col min="4356" max="4356" width="35.140625" customWidth="1"/>
    <col min="4357" max="4357" width="13.42578125" customWidth="1"/>
    <col min="4358" max="4358" width="14.42578125" customWidth="1"/>
    <col min="4359" max="4359" width="11" customWidth="1"/>
    <col min="4360" max="4360" width="12" customWidth="1"/>
    <col min="4361" max="4361" width="15.42578125" customWidth="1"/>
    <col min="4363" max="4363" width="17.85546875" customWidth="1"/>
    <col min="4364" max="4364" width="25.5703125" customWidth="1"/>
    <col min="4365" max="4365" width="29.42578125" customWidth="1"/>
    <col min="4366" max="4366" width="36.140625" customWidth="1"/>
    <col min="4367" max="4367" width="27" customWidth="1"/>
    <col min="4609" max="4609" width="13.140625" customWidth="1"/>
    <col min="4610" max="4611" width="10.5703125" customWidth="1"/>
    <col min="4612" max="4612" width="35.140625" customWidth="1"/>
    <col min="4613" max="4613" width="13.42578125" customWidth="1"/>
    <col min="4614" max="4614" width="14.42578125" customWidth="1"/>
    <col min="4615" max="4615" width="11" customWidth="1"/>
    <col min="4616" max="4616" width="12" customWidth="1"/>
    <col min="4617" max="4617" width="15.42578125" customWidth="1"/>
    <col min="4619" max="4619" width="17.85546875" customWidth="1"/>
    <col min="4620" max="4620" width="25.5703125" customWidth="1"/>
    <col min="4621" max="4621" width="29.42578125" customWidth="1"/>
    <col min="4622" max="4622" width="36.140625" customWidth="1"/>
    <col min="4623" max="4623" width="27" customWidth="1"/>
    <col min="4865" max="4865" width="13.140625" customWidth="1"/>
    <col min="4866" max="4867" width="10.5703125" customWidth="1"/>
    <col min="4868" max="4868" width="35.140625" customWidth="1"/>
    <col min="4869" max="4869" width="13.42578125" customWidth="1"/>
    <col min="4870" max="4870" width="14.42578125" customWidth="1"/>
    <col min="4871" max="4871" width="11" customWidth="1"/>
    <col min="4872" max="4872" width="12" customWidth="1"/>
    <col min="4873" max="4873" width="15.42578125" customWidth="1"/>
    <col min="4875" max="4875" width="17.85546875" customWidth="1"/>
    <col min="4876" max="4876" width="25.5703125" customWidth="1"/>
    <col min="4877" max="4877" width="29.42578125" customWidth="1"/>
    <col min="4878" max="4878" width="36.140625" customWidth="1"/>
    <col min="4879" max="4879" width="27" customWidth="1"/>
    <col min="5121" max="5121" width="13.140625" customWidth="1"/>
    <col min="5122" max="5123" width="10.5703125" customWidth="1"/>
    <col min="5124" max="5124" width="35.140625" customWidth="1"/>
    <col min="5125" max="5125" width="13.42578125" customWidth="1"/>
    <col min="5126" max="5126" width="14.42578125" customWidth="1"/>
    <col min="5127" max="5127" width="11" customWidth="1"/>
    <col min="5128" max="5128" width="12" customWidth="1"/>
    <col min="5129" max="5129" width="15.42578125" customWidth="1"/>
    <col min="5131" max="5131" width="17.85546875" customWidth="1"/>
    <col min="5132" max="5132" width="25.5703125" customWidth="1"/>
    <col min="5133" max="5133" width="29.42578125" customWidth="1"/>
    <col min="5134" max="5134" width="36.140625" customWidth="1"/>
    <col min="5135" max="5135" width="27" customWidth="1"/>
    <col min="5377" max="5377" width="13.140625" customWidth="1"/>
    <col min="5378" max="5379" width="10.5703125" customWidth="1"/>
    <col min="5380" max="5380" width="35.140625" customWidth="1"/>
    <col min="5381" max="5381" width="13.42578125" customWidth="1"/>
    <col min="5382" max="5382" width="14.42578125" customWidth="1"/>
    <col min="5383" max="5383" width="11" customWidth="1"/>
    <col min="5384" max="5384" width="12" customWidth="1"/>
    <col min="5385" max="5385" width="15.42578125" customWidth="1"/>
    <col min="5387" max="5387" width="17.85546875" customWidth="1"/>
    <col min="5388" max="5388" width="25.5703125" customWidth="1"/>
    <col min="5389" max="5389" width="29.42578125" customWidth="1"/>
    <col min="5390" max="5390" width="36.140625" customWidth="1"/>
    <col min="5391" max="5391" width="27" customWidth="1"/>
    <col min="5633" max="5633" width="13.140625" customWidth="1"/>
    <col min="5634" max="5635" width="10.5703125" customWidth="1"/>
    <col min="5636" max="5636" width="35.140625" customWidth="1"/>
    <col min="5637" max="5637" width="13.42578125" customWidth="1"/>
    <col min="5638" max="5638" width="14.42578125" customWidth="1"/>
    <col min="5639" max="5639" width="11" customWidth="1"/>
    <col min="5640" max="5640" width="12" customWidth="1"/>
    <col min="5641" max="5641" width="15.42578125" customWidth="1"/>
    <col min="5643" max="5643" width="17.85546875" customWidth="1"/>
    <col min="5644" max="5644" width="25.5703125" customWidth="1"/>
    <col min="5645" max="5645" width="29.42578125" customWidth="1"/>
    <col min="5646" max="5646" width="36.140625" customWidth="1"/>
    <col min="5647" max="5647" width="27" customWidth="1"/>
    <col min="5889" max="5889" width="13.140625" customWidth="1"/>
    <col min="5890" max="5891" width="10.5703125" customWidth="1"/>
    <col min="5892" max="5892" width="35.140625" customWidth="1"/>
    <col min="5893" max="5893" width="13.42578125" customWidth="1"/>
    <col min="5894" max="5894" width="14.42578125" customWidth="1"/>
    <col min="5895" max="5895" width="11" customWidth="1"/>
    <col min="5896" max="5896" width="12" customWidth="1"/>
    <col min="5897" max="5897" width="15.42578125" customWidth="1"/>
    <col min="5899" max="5899" width="17.85546875" customWidth="1"/>
    <col min="5900" max="5900" width="25.5703125" customWidth="1"/>
    <col min="5901" max="5901" width="29.42578125" customWidth="1"/>
    <col min="5902" max="5902" width="36.140625" customWidth="1"/>
    <col min="5903" max="5903" width="27" customWidth="1"/>
    <col min="6145" max="6145" width="13.140625" customWidth="1"/>
    <col min="6146" max="6147" width="10.5703125" customWidth="1"/>
    <col min="6148" max="6148" width="35.140625" customWidth="1"/>
    <col min="6149" max="6149" width="13.42578125" customWidth="1"/>
    <col min="6150" max="6150" width="14.42578125" customWidth="1"/>
    <col min="6151" max="6151" width="11" customWidth="1"/>
    <col min="6152" max="6152" width="12" customWidth="1"/>
    <col min="6153" max="6153" width="15.42578125" customWidth="1"/>
    <col min="6155" max="6155" width="17.85546875" customWidth="1"/>
    <col min="6156" max="6156" width="25.5703125" customWidth="1"/>
    <col min="6157" max="6157" width="29.42578125" customWidth="1"/>
    <col min="6158" max="6158" width="36.140625" customWidth="1"/>
    <col min="6159" max="6159" width="27" customWidth="1"/>
    <col min="6401" max="6401" width="13.140625" customWidth="1"/>
    <col min="6402" max="6403" width="10.5703125" customWidth="1"/>
    <col min="6404" max="6404" width="35.140625" customWidth="1"/>
    <col min="6405" max="6405" width="13.42578125" customWidth="1"/>
    <col min="6406" max="6406" width="14.42578125" customWidth="1"/>
    <col min="6407" max="6407" width="11" customWidth="1"/>
    <col min="6408" max="6408" width="12" customWidth="1"/>
    <col min="6409" max="6409" width="15.42578125" customWidth="1"/>
    <col min="6411" max="6411" width="17.85546875" customWidth="1"/>
    <col min="6412" max="6412" width="25.5703125" customWidth="1"/>
    <col min="6413" max="6413" width="29.42578125" customWidth="1"/>
    <col min="6414" max="6414" width="36.140625" customWidth="1"/>
    <col min="6415" max="6415" width="27" customWidth="1"/>
    <col min="6657" max="6657" width="13.140625" customWidth="1"/>
    <col min="6658" max="6659" width="10.5703125" customWidth="1"/>
    <col min="6660" max="6660" width="35.140625" customWidth="1"/>
    <col min="6661" max="6661" width="13.42578125" customWidth="1"/>
    <col min="6662" max="6662" width="14.42578125" customWidth="1"/>
    <col min="6663" max="6663" width="11" customWidth="1"/>
    <col min="6664" max="6664" width="12" customWidth="1"/>
    <col min="6665" max="6665" width="15.42578125" customWidth="1"/>
    <col min="6667" max="6667" width="17.85546875" customWidth="1"/>
    <col min="6668" max="6668" width="25.5703125" customWidth="1"/>
    <col min="6669" max="6669" width="29.42578125" customWidth="1"/>
    <col min="6670" max="6670" width="36.140625" customWidth="1"/>
    <col min="6671" max="6671" width="27" customWidth="1"/>
    <col min="6913" max="6913" width="13.140625" customWidth="1"/>
    <col min="6914" max="6915" width="10.5703125" customWidth="1"/>
    <col min="6916" max="6916" width="35.140625" customWidth="1"/>
    <col min="6917" max="6917" width="13.42578125" customWidth="1"/>
    <col min="6918" max="6918" width="14.42578125" customWidth="1"/>
    <col min="6919" max="6919" width="11" customWidth="1"/>
    <col min="6920" max="6920" width="12" customWidth="1"/>
    <col min="6921" max="6921" width="15.42578125" customWidth="1"/>
    <col min="6923" max="6923" width="17.85546875" customWidth="1"/>
    <col min="6924" max="6924" width="25.5703125" customWidth="1"/>
    <col min="6925" max="6925" width="29.42578125" customWidth="1"/>
    <col min="6926" max="6926" width="36.140625" customWidth="1"/>
    <col min="6927" max="6927" width="27" customWidth="1"/>
    <col min="7169" max="7169" width="13.140625" customWidth="1"/>
    <col min="7170" max="7171" width="10.5703125" customWidth="1"/>
    <col min="7172" max="7172" width="35.140625" customWidth="1"/>
    <col min="7173" max="7173" width="13.42578125" customWidth="1"/>
    <col min="7174" max="7174" width="14.42578125" customWidth="1"/>
    <col min="7175" max="7175" width="11" customWidth="1"/>
    <col min="7176" max="7176" width="12" customWidth="1"/>
    <col min="7177" max="7177" width="15.42578125" customWidth="1"/>
    <col min="7179" max="7179" width="17.85546875" customWidth="1"/>
    <col min="7180" max="7180" width="25.5703125" customWidth="1"/>
    <col min="7181" max="7181" width="29.42578125" customWidth="1"/>
    <col min="7182" max="7182" width="36.140625" customWidth="1"/>
    <col min="7183" max="7183" width="27" customWidth="1"/>
    <col min="7425" max="7425" width="13.140625" customWidth="1"/>
    <col min="7426" max="7427" width="10.5703125" customWidth="1"/>
    <col min="7428" max="7428" width="35.140625" customWidth="1"/>
    <col min="7429" max="7429" width="13.42578125" customWidth="1"/>
    <col min="7430" max="7430" width="14.42578125" customWidth="1"/>
    <col min="7431" max="7431" width="11" customWidth="1"/>
    <col min="7432" max="7432" width="12" customWidth="1"/>
    <col min="7433" max="7433" width="15.42578125" customWidth="1"/>
    <col min="7435" max="7435" width="17.85546875" customWidth="1"/>
    <col min="7436" max="7436" width="25.5703125" customWidth="1"/>
    <col min="7437" max="7437" width="29.42578125" customWidth="1"/>
    <col min="7438" max="7438" width="36.140625" customWidth="1"/>
    <col min="7439" max="7439" width="27" customWidth="1"/>
    <col min="7681" max="7681" width="13.140625" customWidth="1"/>
    <col min="7682" max="7683" width="10.5703125" customWidth="1"/>
    <col min="7684" max="7684" width="35.140625" customWidth="1"/>
    <col min="7685" max="7685" width="13.42578125" customWidth="1"/>
    <col min="7686" max="7686" width="14.42578125" customWidth="1"/>
    <col min="7687" max="7687" width="11" customWidth="1"/>
    <col min="7688" max="7688" width="12" customWidth="1"/>
    <col min="7689" max="7689" width="15.42578125" customWidth="1"/>
    <col min="7691" max="7691" width="17.85546875" customWidth="1"/>
    <col min="7692" max="7692" width="25.5703125" customWidth="1"/>
    <col min="7693" max="7693" width="29.42578125" customWidth="1"/>
    <col min="7694" max="7694" width="36.140625" customWidth="1"/>
    <col min="7695" max="7695" width="27" customWidth="1"/>
    <col min="7937" max="7937" width="13.140625" customWidth="1"/>
    <col min="7938" max="7939" width="10.5703125" customWidth="1"/>
    <col min="7940" max="7940" width="35.140625" customWidth="1"/>
    <col min="7941" max="7941" width="13.42578125" customWidth="1"/>
    <col min="7942" max="7942" width="14.42578125" customWidth="1"/>
    <col min="7943" max="7943" width="11" customWidth="1"/>
    <col min="7944" max="7944" width="12" customWidth="1"/>
    <col min="7945" max="7945" width="15.42578125" customWidth="1"/>
    <col min="7947" max="7947" width="17.85546875" customWidth="1"/>
    <col min="7948" max="7948" width="25.5703125" customWidth="1"/>
    <col min="7949" max="7949" width="29.42578125" customWidth="1"/>
    <col min="7950" max="7950" width="36.140625" customWidth="1"/>
    <col min="7951" max="7951" width="27" customWidth="1"/>
    <col min="8193" max="8193" width="13.140625" customWidth="1"/>
    <col min="8194" max="8195" width="10.5703125" customWidth="1"/>
    <col min="8196" max="8196" width="35.140625" customWidth="1"/>
    <col min="8197" max="8197" width="13.42578125" customWidth="1"/>
    <col min="8198" max="8198" width="14.42578125" customWidth="1"/>
    <col min="8199" max="8199" width="11" customWidth="1"/>
    <col min="8200" max="8200" width="12" customWidth="1"/>
    <col min="8201" max="8201" width="15.42578125" customWidth="1"/>
    <col min="8203" max="8203" width="17.85546875" customWidth="1"/>
    <col min="8204" max="8204" width="25.5703125" customWidth="1"/>
    <col min="8205" max="8205" width="29.42578125" customWidth="1"/>
    <col min="8206" max="8206" width="36.140625" customWidth="1"/>
    <col min="8207" max="8207" width="27" customWidth="1"/>
    <col min="8449" max="8449" width="13.140625" customWidth="1"/>
    <col min="8450" max="8451" width="10.5703125" customWidth="1"/>
    <col min="8452" max="8452" width="35.140625" customWidth="1"/>
    <col min="8453" max="8453" width="13.42578125" customWidth="1"/>
    <col min="8454" max="8454" width="14.42578125" customWidth="1"/>
    <col min="8455" max="8455" width="11" customWidth="1"/>
    <col min="8456" max="8456" width="12" customWidth="1"/>
    <col min="8457" max="8457" width="15.42578125" customWidth="1"/>
    <col min="8459" max="8459" width="17.85546875" customWidth="1"/>
    <col min="8460" max="8460" width="25.5703125" customWidth="1"/>
    <col min="8461" max="8461" width="29.42578125" customWidth="1"/>
    <col min="8462" max="8462" width="36.140625" customWidth="1"/>
    <col min="8463" max="8463" width="27" customWidth="1"/>
    <col min="8705" max="8705" width="13.140625" customWidth="1"/>
    <col min="8706" max="8707" width="10.5703125" customWidth="1"/>
    <col min="8708" max="8708" width="35.140625" customWidth="1"/>
    <col min="8709" max="8709" width="13.42578125" customWidth="1"/>
    <col min="8710" max="8710" width="14.42578125" customWidth="1"/>
    <col min="8711" max="8711" width="11" customWidth="1"/>
    <col min="8712" max="8712" width="12" customWidth="1"/>
    <col min="8713" max="8713" width="15.42578125" customWidth="1"/>
    <col min="8715" max="8715" width="17.85546875" customWidth="1"/>
    <col min="8716" max="8716" width="25.5703125" customWidth="1"/>
    <col min="8717" max="8717" width="29.42578125" customWidth="1"/>
    <col min="8718" max="8718" width="36.140625" customWidth="1"/>
    <col min="8719" max="8719" width="27" customWidth="1"/>
    <col min="8961" max="8961" width="13.140625" customWidth="1"/>
    <col min="8962" max="8963" width="10.5703125" customWidth="1"/>
    <col min="8964" max="8964" width="35.140625" customWidth="1"/>
    <col min="8965" max="8965" width="13.42578125" customWidth="1"/>
    <col min="8966" max="8966" width="14.42578125" customWidth="1"/>
    <col min="8967" max="8967" width="11" customWidth="1"/>
    <col min="8968" max="8968" width="12" customWidth="1"/>
    <col min="8969" max="8969" width="15.42578125" customWidth="1"/>
    <col min="8971" max="8971" width="17.85546875" customWidth="1"/>
    <col min="8972" max="8972" width="25.5703125" customWidth="1"/>
    <col min="8973" max="8973" width="29.42578125" customWidth="1"/>
    <col min="8974" max="8974" width="36.140625" customWidth="1"/>
    <col min="8975" max="8975" width="27" customWidth="1"/>
    <col min="9217" max="9217" width="13.140625" customWidth="1"/>
    <col min="9218" max="9219" width="10.5703125" customWidth="1"/>
    <col min="9220" max="9220" width="35.140625" customWidth="1"/>
    <col min="9221" max="9221" width="13.42578125" customWidth="1"/>
    <col min="9222" max="9222" width="14.42578125" customWidth="1"/>
    <col min="9223" max="9223" width="11" customWidth="1"/>
    <col min="9224" max="9224" width="12" customWidth="1"/>
    <col min="9225" max="9225" width="15.42578125" customWidth="1"/>
    <col min="9227" max="9227" width="17.85546875" customWidth="1"/>
    <col min="9228" max="9228" width="25.5703125" customWidth="1"/>
    <col min="9229" max="9229" width="29.42578125" customWidth="1"/>
    <col min="9230" max="9230" width="36.140625" customWidth="1"/>
    <col min="9231" max="9231" width="27" customWidth="1"/>
    <col min="9473" max="9473" width="13.140625" customWidth="1"/>
    <col min="9474" max="9475" width="10.5703125" customWidth="1"/>
    <col min="9476" max="9476" width="35.140625" customWidth="1"/>
    <col min="9477" max="9477" width="13.42578125" customWidth="1"/>
    <col min="9478" max="9478" width="14.42578125" customWidth="1"/>
    <col min="9479" max="9479" width="11" customWidth="1"/>
    <col min="9480" max="9480" width="12" customWidth="1"/>
    <col min="9481" max="9481" width="15.42578125" customWidth="1"/>
    <col min="9483" max="9483" width="17.85546875" customWidth="1"/>
    <col min="9484" max="9484" width="25.5703125" customWidth="1"/>
    <col min="9485" max="9485" width="29.42578125" customWidth="1"/>
    <col min="9486" max="9486" width="36.140625" customWidth="1"/>
    <col min="9487" max="9487" width="27" customWidth="1"/>
    <col min="9729" max="9729" width="13.140625" customWidth="1"/>
    <col min="9730" max="9731" width="10.5703125" customWidth="1"/>
    <col min="9732" max="9732" width="35.140625" customWidth="1"/>
    <col min="9733" max="9733" width="13.42578125" customWidth="1"/>
    <col min="9734" max="9734" width="14.42578125" customWidth="1"/>
    <col min="9735" max="9735" width="11" customWidth="1"/>
    <col min="9736" max="9736" width="12" customWidth="1"/>
    <col min="9737" max="9737" width="15.42578125" customWidth="1"/>
    <col min="9739" max="9739" width="17.85546875" customWidth="1"/>
    <col min="9740" max="9740" width="25.5703125" customWidth="1"/>
    <col min="9741" max="9741" width="29.42578125" customWidth="1"/>
    <col min="9742" max="9742" width="36.140625" customWidth="1"/>
    <col min="9743" max="9743" width="27" customWidth="1"/>
    <col min="9985" max="9985" width="13.140625" customWidth="1"/>
    <col min="9986" max="9987" width="10.5703125" customWidth="1"/>
    <col min="9988" max="9988" width="35.140625" customWidth="1"/>
    <col min="9989" max="9989" width="13.42578125" customWidth="1"/>
    <col min="9990" max="9990" width="14.42578125" customWidth="1"/>
    <col min="9991" max="9991" width="11" customWidth="1"/>
    <col min="9992" max="9992" width="12" customWidth="1"/>
    <col min="9993" max="9993" width="15.42578125" customWidth="1"/>
    <col min="9995" max="9995" width="17.85546875" customWidth="1"/>
    <col min="9996" max="9996" width="25.5703125" customWidth="1"/>
    <col min="9997" max="9997" width="29.42578125" customWidth="1"/>
    <col min="9998" max="9998" width="36.140625" customWidth="1"/>
    <col min="9999" max="9999" width="27" customWidth="1"/>
    <col min="10241" max="10241" width="13.140625" customWidth="1"/>
    <col min="10242" max="10243" width="10.5703125" customWidth="1"/>
    <col min="10244" max="10244" width="35.140625" customWidth="1"/>
    <col min="10245" max="10245" width="13.42578125" customWidth="1"/>
    <col min="10246" max="10246" width="14.42578125" customWidth="1"/>
    <col min="10247" max="10247" width="11" customWidth="1"/>
    <col min="10248" max="10248" width="12" customWidth="1"/>
    <col min="10249" max="10249" width="15.42578125" customWidth="1"/>
    <col min="10251" max="10251" width="17.85546875" customWidth="1"/>
    <col min="10252" max="10252" width="25.5703125" customWidth="1"/>
    <col min="10253" max="10253" width="29.42578125" customWidth="1"/>
    <col min="10254" max="10254" width="36.140625" customWidth="1"/>
    <col min="10255" max="10255" width="27" customWidth="1"/>
    <col min="10497" max="10497" width="13.140625" customWidth="1"/>
    <col min="10498" max="10499" width="10.5703125" customWidth="1"/>
    <col min="10500" max="10500" width="35.140625" customWidth="1"/>
    <col min="10501" max="10501" width="13.42578125" customWidth="1"/>
    <col min="10502" max="10502" width="14.42578125" customWidth="1"/>
    <col min="10503" max="10503" width="11" customWidth="1"/>
    <col min="10504" max="10504" width="12" customWidth="1"/>
    <col min="10505" max="10505" width="15.42578125" customWidth="1"/>
    <col min="10507" max="10507" width="17.85546875" customWidth="1"/>
    <col min="10508" max="10508" width="25.5703125" customWidth="1"/>
    <col min="10509" max="10509" width="29.42578125" customWidth="1"/>
    <col min="10510" max="10510" width="36.140625" customWidth="1"/>
    <col min="10511" max="10511" width="27" customWidth="1"/>
    <col min="10753" max="10753" width="13.140625" customWidth="1"/>
    <col min="10754" max="10755" width="10.5703125" customWidth="1"/>
    <col min="10756" max="10756" width="35.140625" customWidth="1"/>
    <col min="10757" max="10757" width="13.42578125" customWidth="1"/>
    <col min="10758" max="10758" width="14.42578125" customWidth="1"/>
    <col min="10759" max="10759" width="11" customWidth="1"/>
    <col min="10760" max="10760" width="12" customWidth="1"/>
    <col min="10761" max="10761" width="15.42578125" customWidth="1"/>
    <col min="10763" max="10763" width="17.85546875" customWidth="1"/>
    <col min="10764" max="10764" width="25.5703125" customWidth="1"/>
    <col min="10765" max="10765" width="29.42578125" customWidth="1"/>
    <col min="10766" max="10766" width="36.140625" customWidth="1"/>
    <col min="10767" max="10767" width="27" customWidth="1"/>
    <col min="11009" max="11009" width="13.140625" customWidth="1"/>
    <col min="11010" max="11011" width="10.5703125" customWidth="1"/>
    <col min="11012" max="11012" width="35.140625" customWidth="1"/>
    <col min="11013" max="11013" width="13.42578125" customWidth="1"/>
    <col min="11014" max="11014" width="14.42578125" customWidth="1"/>
    <col min="11015" max="11015" width="11" customWidth="1"/>
    <col min="11016" max="11016" width="12" customWidth="1"/>
    <col min="11017" max="11017" width="15.42578125" customWidth="1"/>
    <col min="11019" max="11019" width="17.85546875" customWidth="1"/>
    <col min="11020" max="11020" width="25.5703125" customWidth="1"/>
    <col min="11021" max="11021" width="29.42578125" customWidth="1"/>
    <col min="11022" max="11022" width="36.140625" customWidth="1"/>
    <col min="11023" max="11023" width="27" customWidth="1"/>
    <col min="11265" max="11265" width="13.140625" customWidth="1"/>
    <col min="11266" max="11267" width="10.5703125" customWidth="1"/>
    <col min="11268" max="11268" width="35.140625" customWidth="1"/>
    <col min="11269" max="11269" width="13.42578125" customWidth="1"/>
    <col min="11270" max="11270" width="14.42578125" customWidth="1"/>
    <col min="11271" max="11271" width="11" customWidth="1"/>
    <col min="11272" max="11272" width="12" customWidth="1"/>
    <col min="11273" max="11273" width="15.42578125" customWidth="1"/>
    <col min="11275" max="11275" width="17.85546875" customWidth="1"/>
    <col min="11276" max="11276" width="25.5703125" customWidth="1"/>
    <col min="11277" max="11277" width="29.42578125" customWidth="1"/>
    <col min="11278" max="11278" width="36.140625" customWidth="1"/>
    <col min="11279" max="11279" width="27" customWidth="1"/>
    <col min="11521" max="11521" width="13.140625" customWidth="1"/>
    <col min="11522" max="11523" width="10.5703125" customWidth="1"/>
    <col min="11524" max="11524" width="35.140625" customWidth="1"/>
    <col min="11525" max="11525" width="13.42578125" customWidth="1"/>
    <col min="11526" max="11526" width="14.42578125" customWidth="1"/>
    <col min="11527" max="11527" width="11" customWidth="1"/>
    <col min="11528" max="11528" width="12" customWidth="1"/>
    <col min="11529" max="11529" width="15.42578125" customWidth="1"/>
    <col min="11531" max="11531" width="17.85546875" customWidth="1"/>
    <col min="11532" max="11532" width="25.5703125" customWidth="1"/>
    <col min="11533" max="11533" width="29.42578125" customWidth="1"/>
    <col min="11534" max="11534" width="36.140625" customWidth="1"/>
    <col min="11535" max="11535" width="27" customWidth="1"/>
    <col min="11777" max="11777" width="13.140625" customWidth="1"/>
    <col min="11778" max="11779" width="10.5703125" customWidth="1"/>
    <col min="11780" max="11780" width="35.140625" customWidth="1"/>
    <col min="11781" max="11781" width="13.42578125" customWidth="1"/>
    <col min="11782" max="11782" width="14.42578125" customWidth="1"/>
    <col min="11783" max="11783" width="11" customWidth="1"/>
    <col min="11784" max="11784" width="12" customWidth="1"/>
    <col min="11785" max="11785" width="15.42578125" customWidth="1"/>
    <col min="11787" max="11787" width="17.85546875" customWidth="1"/>
    <col min="11788" max="11788" width="25.5703125" customWidth="1"/>
    <col min="11789" max="11789" width="29.42578125" customWidth="1"/>
    <col min="11790" max="11790" width="36.140625" customWidth="1"/>
    <col min="11791" max="11791" width="27" customWidth="1"/>
    <col min="12033" max="12033" width="13.140625" customWidth="1"/>
    <col min="12034" max="12035" width="10.5703125" customWidth="1"/>
    <col min="12036" max="12036" width="35.140625" customWidth="1"/>
    <col min="12037" max="12037" width="13.42578125" customWidth="1"/>
    <col min="12038" max="12038" width="14.42578125" customWidth="1"/>
    <col min="12039" max="12039" width="11" customWidth="1"/>
    <col min="12040" max="12040" width="12" customWidth="1"/>
    <col min="12041" max="12041" width="15.42578125" customWidth="1"/>
    <col min="12043" max="12043" width="17.85546875" customWidth="1"/>
    <col min="12044" max="12044" width="25.5703125" customWidth="1"/>
    <col min="12045" max="12045" width="29.42578125" customWidth="1"/>
    <col min="12046" max="12046" width="36.140625" customWidth="1"/>
    <col min="12047" max="12047" width="27" customWidth="1"/>
    <col min="12289" max="12289" width="13.140625" customWidth="1"/>
    <col min="12290" max="12291" width="10.5703125" customWidth="1"/>
    <col min="12292" max="12292" width="35.140625" customWidth="1"/>
    <col min="12293" max="12293" width="13.42578125" customWidth="1"/>
    <col min="12294" max="12294" width="14.42578125" customWidth="1"/>
    <col min="12295" max="12295" width="11" customWidth="1"/>
    <col min="12296" max="12296" width="12" customWidth="1"/>
    <col min="12297" max="12297" width="15.42578125" customWidth="1"/>
    <col min="12299" max="12299" width="17.85546875" customWidth="1"/>
    <col min="12300" max="12300" width="25.5703125" customWidth="1"/>
    <col min="12301" max="12301" width="29.42578125" customWidth="1"/>
    <col min="12302" max="12302" width="36.140625" customWidth="1"/>
    <col min="12303" max="12303" width="27" customWidth="1"/>
    <col min="12545" max="12545" width="13.140625" customWidth="1"/>
    <col min="12546" max="12547" width="10.5703125" customWidth="1"/>
    <col min="12548" max="12548" width="35.140625" customWidth="1"/>
    <col min="12549" max="12549" width="13.42578125" customWidth="1"/>
    <col min="12550" max="12550" width="14.42578125" customWidth="1"/>
    <col min="12551" max="12551" width="11" customWidth="1"/>
    <col min="12552" max="12552" width="12" customWidth="1"/>
    <col min="12553" max="12553" width="15.42578125" customWidth="1"/>
    <col min="12555" max="12555" width="17.85546875" customWidth="1"/>
    <col min="12556" max="12556" width="25.5703125" customWidth="1"/>
    <col min="12557" max="12557" width="29.42578125" customWidth="1"/>
    <col min="12558" max="12558" width="36.140625" customWidth="1"/>
    <col min="12559" max="12559" width="27" customWidth="1"/>
    <col min="12801" max="12801" width="13.140625" customWidth="1"/>
    <col min="12802" max="12803" width="10.5703125" customWidth="1"/>
    <col min="12804" max="12804" width="35.140625" customWidth="1"/>
    <col min="12805" max="12805" width="13.42578125" customWidth="1"/>
    <col min="12806" max="12806" width="14.42578125" customWidth="1"/>
    <col min="12807" max="12807" width="11" customWidth="1"/>
    <col min="12808" max="12808" width="12" customWidth="1"/>
    <col min="12809" max="12809" width="15.42578125" customWidth="1"/>
    <col min="12811" max="12811" width="17.85546875" customWidth="1"/>
    <col min="12812" max="12812" width="25.5703125" customWidth="1"/>
    <col min="12813" max="12813" width="29.42578125" customWidth="1"/>
    <col min="12814" max="12814" width="36.140625" customWidth="1"/>
    <col min="12815" max="12815" width="27" customWidth="1"/>
    <col min="13057" max="13057" width="13.140625" customWidth="1"/>
    <col min="13058" max="13059" width="10.5703125" customWidth="1"/>
    <col min="13060" max="13060" width="35.140625" customWidth="1"/>
    <col min="13061" max="13061" width="13.42578125" customWidth="1"/>
    <col min="13062" max="13062" width="14.42578125" customWidth="1"/>
    <col min="13063" max="13063" width="11" customWidth="1"/>
    <col min="13064" max="13064" width="12" customWidth="1"/>
    <col min="13065" max="13065" width="15.42578125" customWidth="1"/>
    <col min="13067" max="13067" width="17.85546875" customWidth="1"/>
    <col min="13068" max="13068" width="25.5703125" customWidth="1"/>
    <col min="13069" max="13069" width="29.42578125" customWidth="1"/>
    <col min="13070" max="13070" width="36.140625" customWidth="1"/>
    <col min="13071" max="13071" width="27" customWidth="1"/>
    <col min="13313" max="13313" width="13.140625" customWidth="1"/>
    <col min="13314" max="13315" width="10.5703125" customWidth="1"/>
    <col min="13316" max="13316" width="35.140625" customWidth="1"/>
    <col min="13317" max="13317" width="13.42578125" customWidth="1"/>
    <col min="13318" max="13318" width="14.42578125" customWidth="1"/>
    <col min="13319" max="13319" width="11" customWidth="1"/>
    <col min="13320" max="13320" width="12" customWidth="1"/>
    <col min="13321" max="13321" width="15.42578125" customWidth="1"/>
    <col min="13323" max="13323" width="17.85546875" customWidth="1"/>
    <col min="13324" max="13324" width="25.5703125" customWidth="1"/>
    <col min="13325" max="13325" width="29.42578125" customWidth="1"/>
    <col min="13326" max="13326" width="36.140625" customWidth="1"/>
    <col min="13327" max="13327" width="27" customWidth="1"/>
    <col min="13569" max="13569" width="13.140625" customWidth="1"/>
    <col min="13570" max="13571" width="10.5703125" customWidth="1"/>
    <col min="13572" max="13572" width="35.140625" customWidth="1"/>
    <col min="13573" max="13573" width="13.42578125" customWidth="1"/>
    <col min="13574" max="13574" width="14.42578125" customWidth="1"/>
    <col min="13575" max="13575" width="11" customWidth="1"/>
    <col min="13576" max="13576" width="12" customWidth="1"/>
    <col min="13577" max="13577" width="15.42578125" customWidth="1"/>
    <col min="13579" max="13579" width="17.85546875" customWidth="1"/>
    <col min="13580" max="13580" width="25.5703125" customWidth="1"/>
    <col min="13581" max="13581" width="29.42578125" customWidth="1"/>
    <col min="13582" max="13582" width="36.140625" customWidth="1"/>
    <col min="13583" max="13583" width="27" customWidth="1"/>
    <col min="13825" max="13825" width="13.140625" customWidth="1"/>
    <col min="13826" max="13827" width="10.5703125" customWidth="1"/>
    <col min="13828" max="13828" width="35.140625" customWidth="1"/>
    <col min="13829" max="13829" width="13.42578125" customWidth="1"/>
    <col min="13830" max="13830" width="14.42578125" customWidth="1"/>
    <col min="13831" max="13831" width="11" customWidth="1"/>
    <col min="13832" max="13832" width="12" customWidth="1"/>
    <col min="13833" max="13833" width="15.42578125" customWidth="1"/>
    <col min="13835" max="13835" width="17.85546875" customWidth="1"/>
    <col min="13836" max="13836" width="25.5703125" customWidth="1"/>
    <col min="13837" max="13837" width="29.42578125" customWidth="1"/>
    <col min="13838" max="13838" width="36.140625" customWidth="1"/>
    <col min="13839" max="13839" width="27" customWidth="1"/>
    <col min="14081" max="14081" width="13.140625" customWidth="1"/>
    <col min="14082" max="14083" width="10.5703125" customWidth="1"/>
    <col min="14084" max="14084" width="35.140625" customWidth="1"/>
    <col min="14085" max="14085" width="13.42578125" customWidth="1"/>
    <col min="14086" max="14086" width="14.42578125" customWidth="1"/>
    <col min="14087" max="14087" width="11" customWidth="1"/>
    <col min="14088" max="14088" width="12" customWidth="1"/>
    <col min="14089" max="14089" width="15.42578125" customWidth="1"/>
    <col min="14091" max="14091" width="17.85546875" customWidth="1"/>
    <col min="14092" max="14092" width="25.5703125" customWidth="1"/>
    <col min="14093" max="14093" width="29.42578125" customWidth="1"/>
    <col min="14094" max="14094" width="36.140625" customWidth="1"/>
    <col min="14095" max="14095" width="27" customWidth="1"/>
    <col min="14337" max="14337" width="13.140625" customWidth="1"/>
    <col min="14338" max="14339" width="10.5703125" customWidth="1"/>
    <col min="14340" max="14340" width="35.140625" customWidth="1"/>
    <col min="14341" max="14341" width="13.42578125" customWidth="1"/>
    <col min="14342" max="14342" width="14.42578125" customWidth="1"/>
    <col min="14343" max="14343" width="11" customWidth="1"/>
    <col min="14344" max="14344" width="12" customWidth="1"/>
    <col min="14345" max="14345" width="15.42578125" customWidth="1"/>
    <col min="14347" max="14347" width="17.85546875" customWidth="1"/>
    <col min="14348" max="14348" width="25.5703125" customWidth="1"/>
    <col min="14349" max="14349" width="29.42578125" customWidth="1"/>
    <col min="14350" max="14350" width="36.140625" customWidth="1"/>
    <col min="14351" max="14351" width="27" customWidth="1"/>
    <col min="14593" max="14593" width="13.140625" customWidth="1"/>
    <col min="14594" max="14595" width="10.5703125" customWidth="1"/>
    <col min="14596" max="14596" width="35.140625" customWidth="1"/>
    <col min="14597" max="14597" width="13.42578125" customWidth="1"/>
    <col min="14598" max="14598" width="14.42578125" customWidth="1"/>
    <col min="14599" max="14599" width="11" customWidth="1"/>
    <col min="14600" max="14600" width="12" customWidth="1"/>
    <col min="14601" max="14601" width="15.42578125" customWidth="1"/>
    <col min="14603" max="14603" width="17.85546875" customWidth="1"/>
    <col min="14604" max="14604" width="25.5703125" customWidth="1"/>
    <col min="14605" max="14605" width="29.42578125" customWidth="1"/>
    <col min="14606" max="14606" width="36.140625" customWidth="1"/>
    <col min="14607" max="14607" width="27" customWidth="1"/>
    <col min="14849" max="14849" width="13.140625" customWidth="1"/>
    <col min="14850" max="14851" width="10.5703125" customWidth="1"/>
    <col min="14852" max="14852" width="35.140625" customWidth="1"/>
    <col min="14853" max="14853" width="13.42578125" customWidth="1"/>
    <col min="14854" max="14854" width="14.42578125" customWidth="1"/>
    <col min="14855" max="14855" width="11" customWidth="1"/>
    <col min="14856" max="14856" width="12" customWidth="1"/>
    <col min="14857" max="14857" width="15.42578125" customWidth="1"/>
    <col min="14859" max="14859" width="17.85546875" customWidth="1"/>
    <col min="14860" max="14860" width="25.5703125" customWidth="1"/>
    <col min="14861" max="14861" width="29.42578125" customWidth="1"/>
    <col min="14862" max="14862" width="36.140625" customWidth="1"/>
    <col min="14863" max="14863" width="27" customWidth="1"/>
    <col min="15105" max="15105" width="13.140625" customWidth="1"/>
    <col min="15106" max="15107" width="10.5703125" customWidth="1"/>
    <col min="15108" max="15108" width="35.140625" customWidth="1"/>
    <col min="15109" max="15109" width="13.42578125" customWidth="1"/>
    <col min="15110" max="15110" width="14.42578125" customWidth="1"/>
    <col min="15111" max="15111" width="11" customWidth="1"/>
    <col min="15112" max="15112" width="12" customWidth="1"/>
    <col min="15113" max="15113" width="15.42578125" customWidth="1"/>
    <col min="15115" max="15115" width="17.85546875" customWidth="1"/>
    <col min="15116" max="15116" width="25.5703125" customWidth="1"/>
    <col min="15117" max="15117" width="29.42578125" customWidth="1"/>
    <col min="15118" max="15118" width="36.140625" customWidth="1"/>
    <col min="15119" max="15119" width="27" customWidth="1"/>
    <col min="15361" max="15361" width="13.140625" customWidth="1"/>
    <col min="15362" max="15363" width="10.5703125" customWidth="1"/>
    <col min="15364" max="15364" width="35.140625" customWidth="1"/>
    <col min="15365" max="15365" width="13.42578125" customWidth="1"/>
    <col min="15366" max="15366" width="14.42578125" customWidth="1"/>
    <col min="15367" max="15367" width="11" customWidth="1"/>
    <col min="15368" max="15368" width="12" customWidth="1"/>
    <col min="15369" max="15369" width="15.42578125" customWidth="1"/>
    <col min="15371" max="15371" width="17.85546875" customWidth="1"/>
    <col min="15372" max="15372" width="25.5703125" customWidth="1"/>
    <col min="15373" max="15373" width="29.42578125" customWidth="1"/>
    <col min="15374" max="15374" width="36.140625" customWidth="1"/>
    <col min="15375" max="15375" width="27" customWidth="1"/>
    <col min="15617" max="15617" width="13.140625" customWidth="1"/>
    <col min="15618" max="15619" width="10.5703125" customWidth="1"/>
    <col min="15620" max="15620" width="35.140625" customWidth="1"/>
    <col min="15621" max="15621" width="13.42578125" customWidth="1"/>
    <col min="15622" max="15622" width="14.42578125" customWidth="1"/>
    <col min="15623" max="15623" width="11" customWidth="1"/>
    <col min="15624" max="15624" width="12" customWidth="1"/>
    <col min="15625" max="15625" width="15.42578125" customWidth="1"/>
    <col min="15627" max="15627" width="17.85546875" customWidth="1"/>
    <col min="15628" max="15628" width="25.5703125" customWidth="1"/>
    <col min="15629" max="15629" width="29.42578125" customWidth="1"/>
    <col min="15630" max="15630" width="36.140625" customWidth="1"/>
    <col min="15631" max="15631" width="27" customWidth="1"/>
    <col min="15873" max="15873" width="13.140625" customWidth="1"/>
    <col min="15874" max="15875" width="10.5703125" customWidth="1"/>
    <col min="15876" max="15876" width="35.140625" customWidth="1"/>
    <col min="15877" max="15877" width="13.42578125" customWidth="1"/>
    <col min="15878" max="15878" width="14.42578125" customWidth="1"/>
    <col min="15879" max="15879" width="11" customWidth="1"/>
    <col min="15880" max="15880" width="12" customWidth="1"/>
    <col min="15881" max="15881" width="15.42578125" customWidth="1"/>
    <col min="15883" max="15883" width="17.85546875" customWidth="1"/>
    <col min="15884" max="15884" width="25.5703125" customWidth="1"/>
    <col min="15885" max="15885" width="29.42578125" customWidth="1"/>
    <col min="15886" max="15886" width="36.140625" customWidth="1"/>
    <col min="15887" max="15887" width="27" customWidth="1"/>
    <col min="16129" max="16129" width="13.140625" customWidth="1"/>
    <col min="16130" max="16131" width="10.5703125" customWidth="1"/>
    <col min="16132" max="16132" width="35.140625" customWidth="1"/>
    <col min="16133" max="16133" width="13.42578125" customWidth="1"/>
    <col min="16134" max="16134" width="14.42578125" customWidth="1"/>
    <col min="16135" max="16135" width="11" customWidth="1"/>
    <col min="16136" max="16136" width="12" customWidth="1"/>
    <col min="16137" max="16137" width="15.42578125" customWidth="1"/>
    <col min="16139" max="16139" width="17.85546875" customWidth="1"/>
    <col min="16140" max="16140" width="25.5703125" customWidth="1"/>
    <col min="16141" max="16141" width="29.42578125" customWidth="1"/>
    <col min="16142" max="16142" width="36.140625" customWidth="1"/>
    <col min="16143" max="16143" width="27" customWidth="1"/>
  </cols>
  <sheetData>
    <row r="1" spans="1:13" ht="21" customHeight="1" x14ac:dyDescent="0.35">
      <c r="B1" s="28" t="s">
        <v>19</v>
      </c>
      <c r="C1" s="28"/>
      <c r="D1" s="28"/>
      <c r="E1" s="29"/>
      <c r="F1" s="30"/>
      <c r="G1" s="30"/>
      <c r="H1" s="30"/>
      <c r="I1" s="30"/>
    </row>
    <row r="2" spans="1:13" x14ac:dyDescent="0.25">
      <c r="B2" s="31" t="s">
        <v>20</v>
      </c>
      <c r="C2" s="30"/>
      <c r="D2" s="30"/>
      <c r="E2" s="32"/>
      <c r="F2" s="30"/>
      <c r="G2" s="30"/>
      <c r="H2" s="30"/>
      <c r="I2" s="30"/>
    </row>
    <row r="3" spans="1:13" x14ac:dyDescent="0.25">
      <c r="B3" s="31" t="s">
        <v>21</v>
      </c>
      <c r="C3" s="30"/>
      <c r="D3" s="30"/>
      <c r="E3" s="32"/>
      <c r="F3" s="30"/>
      <c r="G3" s="30"/>
      <c r="H3" s="30"/>
      <c r="I3" s="30"/>
    </row>
    <row r="4" spans="1:13" ht="15.75" thickBot="1" x14ac:dyDescent="0.3">
      <c r="E4" s="32"/>
      <c r="F4" s="32"/>
      <c r="G4" s="32"/>
      <c r="H4" s="32"/>
      <c r="I4" s="32"/>
    </row>
    <row r="5" spans="1:13" ht="19.5" thickBot="1" x14ac:dyDescent="0.35">
      <c r="A5" s="34"/>
      <c r="B5" s="34"/>
      <c r="C5" s="35"/>
      <c r="D5" s="36" t="s">
        <v>22</v>
      </c>
      <c r="E5" s="37"/>
      <c r="F5" s="37"/>
      <c r="G5" s="37"/>
      <c r="H5" s="38"/>
      <c r="I5" s="39"/>
      <c r="J5" s="1"/>
      <c r="K5" s="1"/>
    </row>
    <row r="6" spans="1:13" ht="32.25" customHeight="1" x14ac:dyDescent="0.25">
      <c r="A6" s="40"/>
      <c r="D6" s="41" t="s">
        <v>23</v>
      </c>
      <c r="E6" s="42" t="s">
        <v>24</v>
      </c>
      <c r="F6" s="42" t="s">
        <v>25</v>
      </c>
      <c r="G6" s="43" t="s">
        <v>26</v>
      </c>
      <c r="H6" s="44"/>
      <c r="I6" s="45"/>
      <c r="J6" s="1"/>
      <c r="K6" s="1"/>
      <c r="M6" s="1"/>
    </row>
    <row r="7" spans="1:13" x14ac:dyDescent="0.25">
      <c r="A7" s="40"/>
      <c r="D7" s="46" t="s">
        <v>27</v>
      </c>
      <c r="E7" s="47">
        <f>SUMIF(C:C,"CDC",G:G)</f>
        <v>46</v>
      </c>
      <c r="F7" s="47">
        <f>SUMIF(C:C,"CDC",H:H)</f>
        <v>41</v>
      </c>
      <c r="G7" s="48">
        <f t="shared" ref="G7:G14" si="0">F7/E7</f>
        <v>0.89130434782608692</v>
      </c>
      <c r="H7" s="49"/>
      <c r="I7" s="50"/>
      <c r="J7" s="1"/>
      <c r="K7" s="1"/>
      <c r="M7" s="51"/>
    </row>
    <row r="8" spans="1:13" x14ac:dyDescent="0.25">
      <c r="A8" s="40"/>
      <c r="D8" s="46" t="s">
        <v>28</v>
      </c>
      <c r="E8" s="47">
        <f>SUMIF(C:C,"ELEM",G:G)</f>
        <v>3492</v>
      </c>
      <c r="F8" s="47">
        <f>SUMIF(C:C,"ELEM",H:H)</f>
        <v>2618</v>
      </c>
      <c r="G8" s="48">
        <f t="shared" si="0"/>
        <v>0.74971363115693013</v>
      </c>
      <c r="H8" s="49"/>
      <c r="I8" s="50"/>
      <c r="J8" s="1"/>
      <c r="K8" s="1"/>
      <c r="M8" s="51"/>
    </row>
    <row r="9" spans="1:13" x14ac:dyDescent="0.25">
      <c r="A9" s="40"/>
      <c r="D9" s="46" t="s">
        <v>29</v>
      </c>
      <c r="E9" s="47">
        <f>SUMIF(C:C,"MIDD",G:G)</f>
        <v>1078</v>
      </c>
      <c r="F9" s="47">
        <f>SUMIF(C:C,"MIDD",H:H)</f>
        <v>665</v>
      </c>
      <c r="G9" s="48">
        <f t="shared" si="0"/>
        <v>0.61688311688311692</v>
      </c>
      <c r="H9" s="49"/>
      <c r="I9" s="50"/>
      <c r="J9" s="1"/>
      <c r="K9" s="1"/>
      <c r="M9" s="51"/>
    </row>
    <row r="10" spans="1:13" x14ac:dyDescent="0.25">
      <c r="A10" s="40"/>
      <c r="D10" s="46" t="s">
        <v>30</v>
      </c>
      <c r="E10" s="47">
        <f>SUMIF(C:C,"HIGH",G:G)</f>
        <v>1429</v>
      </c>
      <c r="F10" s="47">
        <f>SUMIF(C:C,"HIGH",H:H)</f>
        <v>1056</v>
      </c>
      <c r="G10" s="48">
        <f t="shared" si="0"/>
        <v>0.73897830650804763</v>
      </c>
      <c r="H10" s="49"/>
      <c r="I10" s="50"/>
      <c r="J10" s="1"/>
      <c r="K10" s="1"/>
      <c r="M10" s="51"/>
    </row>
    <row r="11" spans="1:13" x14ac:dyDescent="0.25">
      <c r="A11" s="40"/>
      <c r="D11" s="46" t="s">
        <v>31</v>
      </c>
      <c r="E11" s="47">
        <f>SUMIF(C:C,"ATYP/ALTR",G:G)</f>
        <v>394</v>
      </c>
      <c r="F11" s="47">
        <f>SUMIF(C:C,"ATYP/ALTR",H:H)</f>
        <v>339</v>
      </c>
      <c r="G11" s="48">
        <f t="shared" si="0"/>
        <v>0.86040609137055835</v>
      </c>
      <c r="H11" s="49"/>
      <c r="I11" s="50"/>
      <c r="J11" s="1"/>
      <c r="K11" s="1"/>
      <c r="M11" s="51"/>
    </row>
    <row r="12" spans="1:13" x14ac:dyDescent="0.25">
      <c r="A12" s="40"/>
      <c r="D12" s="46" t="s">
        <v>32</v>
      </c>
      <c r="E12" s="47">
        <f>SUMIF(C:C,"ADMN",G:G)</f>
        <v>0</v>
      </c>
      <c r="F12" s="47">
        <f>SUMIF(C:C,"ADMN",H:H)</f>
        <v>0</v>
      </c>
      <c r="G12" s="48">
        <v>0</v>
      </c>
      <c r="H12" s="49"/>
      <c r="I12" s="50"/>
      <c r="J12" s="1"/>
      <c r="K12" s="1"/>
      <c r="M12" s="51"/>
    </row>
    <row r="13" spans="1:13" x14ac:dyDescent="0.25">
      <c r="A13" s="40"/>
      <c r="D13" s="46" t="s">
        <v>33</v>
      </c>
      <c r="E13" s="47">
        <f>SUMIF(C:C,"CHTR",G:G)</f>
        <v>421</v>
      </c>
      <c r="F13" s="47">
        <f>SUMIF(C:C,"CHTR",H:H)</f>
        <v>322</v>
      </c>
      <c r="G13" s="48">
        <f t="shared" si="0"/>
        <v>0.76484560570071258</v>
      </c>
      <c r="H13" s="49"/>
      <c r="I13" s="50"/>
      <c r="J13" s="1"/>
      <c r="K13" s="1"/>
      <c r="M13" s="51"/>
    </row>
    <row r="14" spans="1:13" ht="15.75" thickBot="1" x14ac:dyDescent="0.3">
      <c r="A14" s="40"/>
      <c r="D14" s="46" t="s">
        <v>34</v>
      </c>
      <c r="E14" s="47">
        <f>SUMIF(C:C,"OCP",G:G)</f>
        <v>7</v>
      </c>
      <c r="F14" s="47">
        <f>SUMIF(C:C,"OCP",H:H)</f>
        <v>7</v>
      </c>
      <c r="G14" s="48">
        <f t="shared" si="0"/>
        <v>1</v>
      </c>
      <c r="H14" s="49"/>
      <c r="I14" s="50"/>
      <c r="J14" s="1"/>
      <c r="K14" s="1"/>
      <c r="M14" s="51"/>
    </row>
    <row r="15" spans="1:13" ht="19.5" thickBot="1" x14ac:dyDescent="0.35">
      <c r="A15" s="40"/>
      <c r="D15" s="52"/>
      <c r="E15" s="53">
        <f>SUBTOTAL(9,E7:E14)</f>
        <v>6867</v>
      </c>
      <c r="F15" s="53">
        <f>SUBTOTAL(9,F7:F14)</f>
        <v>5048</v>
      </c>
      <c r="G15" s="54">
        <f>F15/E15</f>
        <v>0.73510994611912039</v>
      </c>
      <c r="H15" s="55"/>
      <c r="I15" s="50"/>
      <c r="J15" s="1"/>
      <c r="K15" s="1"/>
      <c r="M15" s="56"/>
    </row>
    <row r="16" spans="1:13" ht="19.5" thickBot="1" x14ac:dyDescent="0.35">
      <c r="A16" s="40"/>
      <c r="C16" s="57"/>
      <c r="D16" s="58"/>
      <c r="E16" s="59"/>
      <c r="F16" s="59"/>
      <c r="G16" s="60"/>
      <c r="H16" s="60"/>
      <c r="I16" s="50"/>
      <c r="J16" s="1"/>
      <c r="K16" s="1"/>
      <c r="M16" s="56"/>
    </row>
    <row r="17" spans="1:15" ht="19.5" customHeight="1" thickBot="1" x14ac:dyDescent="0.3">
      <c r="A17" s="40"/>
      <c r="D17" s="36" t="s">
        <v>35</v>
      </c>
      <c r="E17" s="37"/>
      <c r="F17" s="37"/>
      <c r="G17" s="37"/>
      <c r="H17" s="38"/>
      <c r="I17" s="50"/>
      <c r="J17" s="1"/>
      <c r="K17" s="1"/>
      <c r="M17" s="56"/>
    </row>
    <row r="18" spans="1:15" ht="30" x14ac:dyDescent="0.25">
      <c r="A18" s="40"/>
      <c r="D18" s="41" t="s">
        <v>36</v>
      </c>
      <c r="E18" s="42" t="s">
        <v>24</v>
      </c>
      <c r="F18" s="42" t="s">
        <v>25</v>
      </c>
      <c r="G18" s="43" t="s">
        <v>26</v>
      </c>
      <c r="H18" s="44"/>
      <c r="I18" s="50"/>
      <c r="J18" s="1"/>
      <c r="K18" s="1"/>
      <c r="M18" s="56"/>
    </row>
    <row r="19" spans="1:15" x14ac:dyDescent="0.25">
      <c r="A19" s="40"/>
      <c r="D19" s="61">
        <v>1</v>
      </c>
      <c r="E19" s="47">
        <f>SUMIF(E26:E233,"1",G26:G233)</f>
        <v>811</v>
      </c>
      <c r="F19" s="47">
        <f>SUMIF(E26:E234,"1",H26:H234)</f>
        <v>226</v>
      </c>
      <c r="G19" s="62">
        <f>F19/E19</f>
        <v>0.27866831072749693</v>
      </c>
      <c r="H19" s="63"/>
      <c r="I19" s="50"/>
      <c r="J19" s="1"/>
      <c r="K19" s="1"/>
      <c r="M19" s="56"/>
    </row>
    <row r="20" spans="1:15" x14ac:dyDescent="0.25">
      <c r="A20" s="40"/>
      <c r="D20" s="61">
        <v>2</v>
      </c>
      <c r="E20" s="47">
        <f>SUMIF(E26:E233,"2",G26:G233)</f>
        <v>2914</v>
      </c>
      <c r="F20" s="47">
        <f>SUMIF(E26:E234,"2",H26:H234)</f>
        <v>1751</v>
      </c>
      <c r="G20" s="62">
        <f>F20/E20</f>
        <v>0.60089224433768018</v>
      </c>
      <c r="H20" s="63"/>
      <c r="I20" s="50"/>
      <c r="J20" s="1"/>
      <c r="K20" s="1"/>
      <c r="M20" s="56"/>
    </row>
    <row r="21" spans="1:15" ht="15.75" thickBot="1" x14ac:dyDescent="0.3">
      <c r="A21" s="40"/>
      <c r="D21" s="64">
        <v>3</v>
      </c>
      <c r="E21" s="47">
        <f>SUMIF(E26:E234,"3",G26:G234)</f>
        <v>3142</v>
      </c>
      <c r="F21" s="47">
        <f>SUMIF(E26:E234,"3",H26:H234)</f>
        <v>3071</v>
      </c>
      <c r="G21" s="65">
        <f>F21/E21</f>
        <v>0.97740292807129214</v>
      </c>
      <c r="H21" s="66"/>
      <c r="I21" s="50"/>
      <c r="J21" s="1"/>
      <c r="K21" s="1"/>
      <c r="M21" s="56"/>
    </row>
    <row r="22" spans="1:15" ht="19.5" thickBot="1" x14ac:dyDescent="0.35">
      <c r="A22" s="40"/>
      <c r="D22" s="52"/>
      <c r="E22" s="53">
        <f>SUBTOTAL(9,E19:E21)</f>
        <v>6867</v>
      </c>
      <c r="F22" s="53">
        <f>SUBTOTAL(9,F19:F21)</f>
        <v>5048</v>
      </c>
      <c r="G22" s="54">
        <f>F22/E22</f>
        <v>0.73510994611912039</v>
      </c>
      <c r="H22" s="67"/>
      <c r="I22" s="50"/>
      <c r="J22" s="1"/>
      <c r="K22" s="1"/>
      <c r="M22" s="56"/>
    </row>
    <row r="23" spans="1:15" x14ac:dyDescent="0.25">
      <c r="A23" s="40"/>
      <c r="D23" s="68"/>
      <c r="E23" s="69"/>
      <c r="F23" s="69"/>
      <c r="G23" s="69"/>
      <c r="H23" s="69"/>
      <c r="I23" s="50"/>
      <c r="J23" s="1"/>
      <c r="K23" s="1"/>
    </row>
    <row r="24" spans="1:15" ht="15.75" customHeight="1" thickBot="1" x14ac:dyDescent="0.3">
      <c r="D24" s="70"/>
      <c r="E24" s="71"/>
      <c r="F24" s="72"/>
      <c r="G24" s="72"/>
      <c r="H24" s="58"/>
      <c r="I24" s="50"/>
      <c r="K24" s="73" t="s">
        <v>37</v>
      </c>
      <c r="L24" s="74"/>
      <c r="M24" s="74"/>
      <c r="N24" s="75"/>
      <c r="O24" s="76" t="s">
        <v>38</v>
      </c>
    </row>
    <row r="25" spans="1:15" ht="19.5" customHeight="1" x14ac:dyDescent="0.25">
      <c r="A25" s="77" t="s">
        <v>39</v>
      </c>
      <c r="B25" s="78" t="s">
        <v>40</v>
      </c>
      <c r="C25" s="78" t="s">
        <v>41</v>
      </c>
      <c r="D25" s="79" t="s">
        <v>42</v>
      </c>
      <c r="E25" s="80" t="s">
        <v>43</v>
      </c>
      <c r="F25" s="80" t="s">
        <v>44</v>
      </c>
      <c r="G25" s="80" t="s">
        <v>45</v>
      </c>
      <c r="H25" s="80" t="s">
        <v>46</v>
      </c>
      <c r="I25" s="81" t="s">
        <v>47</v>
      </c>
      <c r="K25" s="82" t="s">
        <v>48</v>
      </c>
      <c r="L25" s="82" t="s">
        <v>49</v>
      </c>
      <c r="M25" s="83" t="s">
        <v>50</v>
      </c>
      <c r="N25" s="84" t="s">
        <v>51</v>
      </c>
    </row>
    <row r="26" spans="1:15" ht="15" customHeight="1" x14ac:dyDescent="0.25">
      <c r="A26" s="85">
        <v>3</v>
      </c>
      <c r="B26" s="86">
        <v>3</v>
      </c>
      <c r="C26" s="87" t="s">
        <v>52</v>
      </c>
      <c r="D26" s="88" t="s">
        <v>53</v>
      </c>
      <c r="E26" s="89" t="s">
        <v>54</v>
      </c>
      <c r="F26" s="90">
        <v>43294</v>
      </c>
      <c r="G26" s="91">
        <v>20</v>
      </c>
      <c r="H26" s="91">
        <v>20</v>
      </c>
      <c r="I26" s="92">
        <f t="shared" ref="I26:I86" si="1">H26/G26</f>
        <v>1</v>
      </c>
      <c r="J26" s="93"/>
      <c r="K26" s="94" t="s">
        <v>55</v>
      </c>
      <c r="L26" s="95" t="s">
        <v>56</v>
      </c>
      <c r="M26" s="96" t="s">
        <v>57</v>
      </c>
      <c r="N26" s="95" t="s">
        <v>57</v>
      </c>
    </row>
    <row r="27" spans="1:15" ht="15" customHeight="1" x14ac:dyDescent="0.25">
      <c r="A27" s="85">
        <v>4</v>
      </c>
      <c r="B27" s="86">
        <v>4</v>
      </c>
      <c r="C27" s="87" t="s">
        <v>52</v>
      </c>
      <c r="D27" s="88" t="s">
        <v>58</v>
      </c>
      <c r="E27" s="89" t="s">
        <v>54</v>
      </c>
      <c r="F27" s="90">
        <v>43293</v>
      </c>
      <c r="G27" s="91">
        <v>25</v>
      </c>
      <c r="H27" s="91">
        <v>0</v>
      </c>
      <c r="I27" s="92">
        <f t="shared" si="1"/>
        <v>0</v>
      </c>
      <c r="J27" s="93"/>
      <c r="K27" s="94" t="s">
        <v>59</v>
      </c>
      <c r="L27" s="95" t="s">
        <v>60</v>
      </c>
      <c r="M27" s="95" t="s">
        <v>61</v>
      </c>
      <c r="N27" s="95" t="s">
        <v>62</v>
      </c>
    </row>
    <row r="28" spans="1:15" s="33" customFormat="1" ht="15" customHeight="1" x14ac:dyDescent="0.25">
      <c r="A28" s="97">
        <v>7</v>
      </c>
      <c r="B28" s="87">
        <v>7</v>
      </c>
      <c r="C28" s="87" t="s">
        <v>52</v>
      </c>
      <c r="D28" s="98" t="s">
        <v>63</v>
      </c>
      <c r="E28" s="99" t="s">
        <v>54</v>
      </c>
      <c r="F28" s="90">
        <v>43294</v>
      </c>
      <c r="G28" s="100">
        <v>27</v>
      </c>
      <c r="H28" s="100">
        <v>27</v>
      </c>
      <c r="I28" s="101">
        <f t="shared" si="1"/>
        <v>1</v>
      </c>
      <c r="J28" s="102"/>
      <c r="K28" s="103" t="s">
        <v>64</v>
      </c>
      <c r="L28" s="104" t="s">
        <v>65</v>
      </c>
      <c r="M28" s="96" t="s">
        <v>57</v>
      </c>
      <c r="N28" s="95" t="s">
        <v>57</v>
      </c>
    </row>
    <row r="29" spans="1:15" s="33" customFormat="1" ht="15" customHeight="1" x14ac:dyDescent="0.25">
      <c r="A29" s="97">
        <v>9</v>
      </c>
      <c r="B29" s="87">
        <v>9</v>
      </c>
      <c r="C29" s="87" t="s">
        <v>52</v>
      </c>
      <c r="D29" s="98" t="s">
        <v>66</v>
      </c>
      <c r="E29" s="99" t="s">
        <v>67</v>
      </c>
      <c r="F29" s="90">
        <v>43294</v>
      </c>
      <c r="G29" s="100">
        <v>38</v>
      </c>
      <c r="H29" s="100">
        <v>38</v>
      </c>
      <c r="I29" s="101">
        <f t="shared" si="1"/>
        <v>1</v>
      </c>
      <c r="J29" s="102"/>
      <c r="K29" s="103" t="s">
        <v>68</v>
      </c>
      <c r="L29" s="104" t="s">
        <v>69</v>
      </c>
      <c r="M29" s="96" t="s">
        <v>57</v>
      </c>
      <c r="N29" s="95" t="s">
        <v>57</v>
      </c>
    </row>
    <row r="30" spans="1:15" ht="15" customHeight="1" x14ac:dyDescent="0.25">
      <c r="A30" s="85">
        <v>11</v>
      </c>
      <c r="B30" s="86">
        <v>11</v>
      </c>
      <c r="C30" s="87" t="s">
        <v>52</v>
      </c>
      <c r="D30" s="88" t="s">
        <v>70</v>
      </c>
      <c r="E30" s="89" t="s">
        <v>54</v>
      </c>
      <c r="F30" s="90">
        <v>43294</v>
      </c>
      <c r="G30" s="91">
        <v>35</v>
      </c>
      <c r="H30" s="91">
        <v>5</v>
      </c>
      <c r="I30" s="92">
        <f t="shared" si="1"/>
        <v>0.14285714285714285</v>
      </c>
      <c r="J30" s="93"/>
      <c r="K30" s="94" t="s">
        <v>59</v>
      </c>
      <c r="L30" s="95" t="s">
        <v>69</v>
      </c>
      <c r="M30" s="95" t="s">
        <v>71</v>
      </c>
      <c r="N30" s="95" t="s">
        <v>62</v>
      </c>
      <c r="O30" s="105"/>
    </row>
    <row r="31" spans="1:15" ht="15" customHeight="1" x14ac:dyDescent="0.25">
      <c r="A31" s="85">
        <v>13</v>
      </c>
      <c r="B31" s="86">
        <v>13</v>
      </c>
      <c r="C31" s="87" t="s">
        <v>52</v>
      </c>
      <c r="D31" s="88" t="s">
        <v>72</v>
      </c>
      <c r="E31" s="89" t="s">
        <v>54</v>
      </c>
      <c r="F31" s="90">
        <v>43294</v>
      </c>
      <c r="G31" s="91">
        <v>34</v>
      </c>
      <c r="H31" s="91">
        <v>3</v>
      </c>
      <c r="I31" s="92">
        <f t="shared" si="1"/>
        <v>8.8235294117647065E-2</v>
      </c>
      <c r="J31" s="93"/>
      <c r="K31" s="94" t="s">
        <v>55</v>
      </c>
      <c r="L31" s="95" t="s">
        <v>73</v>
      </c>
      <c r="M31" s="95" t="s">
        <v>74</v>
      </c>
      <c r="N31" s="95" t="s">
        <v>62</v>
      </c>
    </row>
    <row r="32" spans="1:15" ht="15" customHeight="1" x14ac:dyDescent="0.25">
      <c r="A32" s="85">
        <v>23</v>
      </c>
      <c r="B32" s="86">
        <v>17</v>
      </c>
      <c r="C32" s="87" t="s">
        <v>52</v>
      </c>
      <c r="D32" s="88" t="s">
        <v>75</v>
      </c>
      <c r="E32" s="89" t="s">
        <v>76</v>
      </c>
      <c r="F32" s="90">
        <v>43294</v>
      </c>
      <c r="G32" s="91">
        <v>27</v>
      </c>
      <c r="H32" s="91">
        <v>27</v>
      </c>
      <c r="I32" s="92">
        <f t="shared" si="1"/>
        <v>1</v>
      </c>
      <c r="J32" s="93"/>
      <c r="K32" s="94" t="s">
        <v>77</v>
      </c>
      <c r="L32" s="95" t="s">
        <v>60</v>
      </c>
      <c r="M32" s="95" t="s">
        <v>78</v>
      </c>
      <c r="N32" s="95" t="s">
        <v>57</v>
      </c>
    </row>
    <row r="33" spans="1:15" ht="15" customHeight="1" x14ac:dyDescent="0.25">
      <c r="A33" s="85">
        <v>21</v>
      </c>
      <c r="B33" s="86">
        <v>21</v>
      </c>
      <c r="C33" s="87" t="s">
        <v>52</v>
      </c>
      <c r="D33" s="88" t="s">
        <v>79</v>
      </c>
      <c r="E33" s="89" t="s">
        <v>76</v>
      </c>
      <c r="F33" s="90">
        <v>43294</v>
      </c>
      <c r="G33" s="91">
        <v>25</v>
      </c>
      <c r="H33" s="91">
        <v>1</v>
      </c>
      <c r="I33" s="92">
        <f t="shared" si="1"/>
        <v>0.04</v>
      </c>
      <c r="J33" s="93"/>
      <c r="K33" s="94" t="s">
        <v>59</v>
      </c>
      <c r="L33" s="95" t="s">
        <v>80</v>
      </c>
      <c r="M33" s="95" t="s">
        <v>81</v>
      </c>
      <c r="N33" s="95" t="s">
        <v>62</v>
      </c>
      <c r="O33" s="105"/>
    </row>
    <row r="34" spans="1:15" ht="15" customHeight="1" x14ac:dyDescent="0.25">
      <c r="A34" s="85">
        <v>29</v>
      </c>
      <c r="B34" s="86">
        <v>29</v>
      </c>
      <c r="C34" s="87" t="s">
        <v>52</v>
      </c>
      <c r="D34" s="88" t="s">
        <v>82</v>
      </c>
      <c r="E34" s="89" t="s">
        <v>76</v>
      </c>
      <c r="F34" s="90">
        <v>43293</v>
      </c>
      <c r="G34" s="91">
        <v>22</v>
      </c>
      <c r="H34" s="91">
        <v>0</v>
      </c>
      <c r="I34" s="92">
        <f t="shared" si="1"/>
        <v>0</v>
      </c>
      <c r="J34" s="93"/>
      <c r="K34" s="94" t="s">
        <v>59</v>
      </c>
      <c r="L34" s="95" t="s">
        <v>83</v>
      </c>
      <c r="M34" s="95" t="s">
        <v>84</v>
      </c>
      <c r="N34" s="95" t="s">
        <v>62</v>
      </c>
      <c r="O34" s="106"/>
    </row>
    <row r="35" spans="1:15" ht="15" customHeight="1" x14ac:dyDescent="0.25">
      <c r="A35" s="85">
        <v>31</v>
      </c>
      <c r="B35" s="86">
        <v>31</v>
      </c>
      <c r="C35" s="87" t="s">
        <v>52</v>
      </c>
      <c r="D35" s="88" t="s">
        <v>85</v>
      </c>
      <c r="E35" s="89" t="s">
        <v>54</v>
      </c>
      <c r="F35" s="90">
        <v>43294</v>
      </c>
      <c r="G35" s="91">
        <v>27</v>
      </c>
      <c r="H35" s="91">
        <v>27</v>
      </c>
      <c r="I35" s="92">
        <f t="shared" si="1"/>
        <v>1</v>
      </c>
      <c r="J35" s="93"/>
      <c r="K35" s="94" t="s">
        <v>59</v>
      </c>
      <c r="L35" s="95" t="s">
        <v>86</v>
      </c>
      <c r="M35" s="96" t="s">
        <v>57</v>
      </c>
      <c r="N35" s="95" t="s">
        <v>57</v>
      </c>
      <c r="O35" s="107"/>
    </row>
    <row r="36" spans="1:15" ht="15" customHeight="1" x14ac:dyDescent="0.25">
      <c r="A36" s="85">
        <v>33</v>
      </c>
      <c r="B36" s="86">
        <v>33</v>
      </c>
      <c r="C36" s="87" t="s">
        <v>52</v>
      </c>
      <c r="D36" s="88" t="s">
        <v>87</v>
      </c>
      <c r="E36" s="89" t="s">
        <v>67</v>
      </c>
      <c r="F36" s="90">
        <v>43294</v>
      </c>
      <c r="G36" s="91">
        <v>36</v>
      </c>
      <c r="H36" s="91">
        <v>36</v>
      </c>
      <c r="I36" s="92">
        <f t="shared" si="1"/>
        <v>1</v>
      </c>
      <c r="J36" s="93"/>
      <c r="K36" s="103" t="s">
        <v>88</v>
      </c>
      <c r="L36" s="95" t="s">
        <v>69</v>
      </c>
      <c r="M36" s="96" t="s">
        <v>57</v>
      </c>
      <c r="N36" s="95" t="s">
        <v>57</v>
      </c>
      <c r="O36" s="106"/>
    </row>
    <row r="37" spans="1:15" s="33" customFormat="1" ht="15" customHeight="1" x14ac:dyDescent="0.25">
      <c r="A37" s="97">
        <v>39</v>
      </c>
      <c r="B37" s="87">
        <v>39</v>
      </c>
      <c r="C37" s="87" t="s">
        <v>52</v>
      </c>
      <c r="D37" s="98" t="s">
        <v>89</v>
      </c>
      <c r="E37" s="99" t="s">
        <v>54</v>
      </c>
      <c r="F37" s="90">
        <v>43294</v>
      </c>
      <c r="G37" s="100">
        <v>24</v>
      </c>
      <c r="H37" s="100">
        <v>24</v>
      </c>
      <c r="I37" s="101">
        <f t="shared" si="1"/>
        <v>1</v>
      </c>
      <c r="J37" s="102"/>
      <c r="K37" s="94" t="s">
        <v>59</v>
      </c>
      <c r="L37" s="104" t="s">
        <v>69</v>
      </c>
      <c r="M37" s="96" t="s">
        <v>57</v>
      </c>
      <c r="N37" s="95" t="s">
        <v>57</v>
      </c>
    </row>
    <row r="38" spans="1:15" s="33" customFormat="1" ht="15" customHeight="1" x14ac:dyDescent="0.25">
      <c r="A38" s="97">
        <v>41</v>
      </c>
      <c r="B38" s="87">
        <v>41</v>
      </c>
      <c r="C38" s="87" t="s">
        <v>52</v>
      </c>
      <c r="D38" s="98" t="s">
        <v>90</v>
      </c>
      <c r="E38" s="99" t="s">
        <v>76</v>
      </c>
      <c r="F38" s="90">
        <v>42839</v>
      </c>
      <c r="G38" s="100">
        <v>16</v>
      </c>
      <c r="H38" s="100">
        <v>0</v>
      </c>
      <c r="I38" s="101">
        <f t="shared" si="1"/>
        <v>0</v>
      </c>
      <c r="J38" s="102"/>
      <c r="K38" s="94" t="s">
        <v>59</v>
      </c>
      <c r="L38" s="104" t="s">
        <v>86</v>
      </c>
      <c r="M38" s="104" t="s">
        <v>91</v>
      </c>
      <c r="N38" s="95" t="s">
        <v>62</v>
      </c>
    </row>
    <row r="39" spans="1:15" s="33" customFormat="1" ht="15" customHeight="1" x14ac:dyDescent="0.25">
      <c r="A39" s="97">
        <v>43</v>
      </c>
      <c r="B39" s="87">
        <v>43</v>
      </c>
      <c r="C39" s="87" t="s">
        <v>52</v>
      </c>
      <c r="D39" s="98" t="s">
        <v>92</v>
      </c>
      <c r="E39" s="99" t="s">
        <v>54</v>
      </c>
      <c r="F39" s="90">
        <v>43293</v>
      </c>
      <c r="G39" s="100">
        <v>18</v>
      </c>
      <c r="H39" s="100">
        <v>0</v>
      </c>
      <c r="I39" s="101">
        <f t="shared" si="1"/>
        <v>0</v>
      </c>
      <c r="J39" s="102"/>
      <c r="K39" s="94" t="s">
        <v>59</v>
      </c>
      <c r="L39" s="104" t="s">
        <v>60</v>
      </c>
      <c r="M39" s="104" t="s">
        <v>93</v>
      </c>
      <c r="N39" s="95" t="s">
        <v>62</v>
      </c>
    </row>
    <row r="40" spans="1:15" s="33" customFormat="1" ht="15" customHeight="1" x14ac:dyDescent="0.25">
      <c r="A40" s="97">
        <v>55</v>
      </c>
      <c r="B40" s="87">
        <v>55</v>
      </c>
      <c r="C40" s="87" t="s">
        <v>52</v>
      </c>
      <c r="D40" s="98" t="s">
        <v>94</v>
      </c>
      <c r="E40" s="99" t="s">
        <v>54</v>
      </c>
      <c r="F40" s="90">
        <v>43294</v>
      </c>
      <c r="G40" s="100">
        <v>34</v>
      </c>
      <c r="H40" s="100">
        <v>1</v>
      </c>
      <c r="I40" s="101">
        <f t="shared" si="1"/>
        <v>2.9411764705882353E-2</v>
      </c>
      <c r="J40" s="102"/>
      <c r="K40" s="94" t="s">
        <v>55</v>
      </c>
      <c r="L40" s="104" t="s">
        <v>95</v>
      </c>
      <c r="M40" s="104" t="s">
        <v>96</v>
      </c>
      <c r="N40" s="95" t="s">
        <v>97</v>
      </c>
    </row>
    <row r="41" spans="1:15" s="33" customFormat="1" ht="15" customHeight="1" x14ac:dyDescent="0.25">
      <c r="A41" s="97">
        <v>57</v>
      </c>
      <c r="B41" s="87">
        <v>57</v>
      </c>
      <c r="C41" s="87" t="s">
        <v>52</v>
      </c>
      <c r="D41" s="98" t="s">
        <v>98</v>
      </c>
      <c r="E41" s="99" t="s">
        <v>67</v>
      </c>
      <c r="F41" s="90">
        <v>43293</v>
      </c>
      <c r="G41" s="100">
        <v>33</v>
      </c>
      <c r="H41" s="100">
        <v>32</v>
      </c>
      <c r="I41" s="101">
        <f t="shared" si="1"/>
        <v>0.96969696969696972</v>
      </c>
      <c r="J41" s="102"/>
      <c r="K41" s="103" t="s">
        <v>88</v>
      </c>
      <c r="L41" s="108" t="s">
        <v>86</v>
      </c>
      <c r="M41" s="96" t="s">
        <v>99</v>
      </c>
      <c r="N41" s="96" t="s">
        <v>57</v>
      </c>
      <c r="O41" s="106"/>
    </row>
    <row r="42" spans="1:15" s="33" customFormat="1" ht="15" customHeight="1" x14ac:dyDescent="0.25">
      <c r="A42" s="97">
        <v>59</v>
      </c>
      <c r="B42" s="87">
        <v>59</v>
      </c>
      <c r="C42" s="87" t="s">
        <v>52</v>
      </c>
      <c r="D42" s="98" t="s">
        <v>100</v>
      </c>
      <c r="E42" s="99" t="s">
        <v>67</v>
      </c>
      <c r="F42" s="90">
        <v>43294</v>
      </c>
      <c r="G42" s="100">
        <v>51</v>
      </c>
      <c r="H42" s="100">
        <v>51</v>
      </c>
      <c r="I42" s="101">
        <f t="shared" si="1"/>
        <v>1</v>
      </c>
      <c r="J42" s="102"/>
      <c r="K42" s="103" t="s">
        <v>101</v>
      </c>
      <c r="L42" s="104" t="s">
        <v>101</v>
      </c>
      <c r="M42" s="96" t="s">
        <v>57</v>
      </c>
      <c r="N42" s="95" t="s">
        <v>57</v>
      </c>
    </row>
    <row r="43" spans="1:15" s="33" customFormat="1" ht="15" customHeight="1" x14ac:dyDescent="0.25">
      <c r="A43" s="97">
        <v>60</v>
      </c>
      <c r="B43" s="87">
        <v>60</v>
      </c>
      <c r="C43" s="87" t="s">
        <v>52</v>
      </c>
      <c r="D43" s="98" t="s">
        <v>102</v>
      </c>
      <c r="E43" s="99" t="s">
        <v>54</v>
      </c>
      <c r="F43" s="90">
        <v>43294</v>
      </c>
      <c r="G43" s="100">
        <v>35</v>
      </c>
      <c r="H43" s="100">
        <v>1</v>
      </c>
      <c r="I43" s="101">
        <f t="shared" si="1"/>
        <v>2.8571428571428571E-2</v>
      </c>
      <c r="J43" s="102"/>
      <c r="K43" s="94" t="s">
        <v>59</v>
      </c>
      <c r="L43" s="104" t="s">
        <v>69</v>
      </c>
      <c r="M43" s="104" t="s">
        <v>103</v>
      </c>
      <c r="N43" s="104" t="s">
        <v>97</v>
      </c>
    </row>
    <row r="44" spans="1:15" s="33" customFormat="1" ht="15" customHeight="1" x14ac:dyDescent="0.25">
      <c r="A44" s="97">
        <v>61</v>
      </c>
      <c r="B44" s="87">
        <v>61</v>
      </c>
      <c r="C44" s="87" t="s">
        <v>52</v>
      </c>
      <c r="D44" s="98" t="s">
        <v>104</v>
      </c>
      <c r="E44" s="99" t="s">
        <v>54</v>
      </c>
      <c r="F44" s="90">
        <v>43294</v>
      </c>
      <c r="G44" s="100">
        <v>28</v>
      </c>
      <c r="H44" s="100">
        <v>28</v>
      </c>
      <c r="I44" s="101">
        <f t="shared" si="1"/>
        <v>1</v>
      </c>
      <c r="J44" s="102"/>
      <c r="K44" s="94" t="s">
        <v>59</v>
      </c>
      <c r="L44" s="104" t="s">
        <v>80</v>
      </c>
      <c r="M44" s="96" t="s">
        <v>57</v>
      </c>
      <c r="N44" s="95" t="s">
        <v>57</v>
      </c>
      <c r="O44" s="106"/>
    </row>
    <row r="45" spans="1:15" s="33" customFormat="1" ht="15" customHeight="1" x14ac:dyDescent="0.25">
      <c r="A45" s="97">
        <v>62</v>
      </c>
      <c r="B45" s="87">
        <v>62</v>
      </c>
      <c r="C45" s="87" t="s">
        <v>52</v>
      </c>
      <c r="D45" s="98" t="s">
        <v>105</v>
      </c>
      <c r="E45" s="99" t="s">
        <v>54</v>
      </c>
      <c r="F45" s="90">
        <v>43294</v>
      </c>
      <c r="G45" s="100">
        <v>32</v>
      </c>
      <c r="H45" s="100">
        <v>32</v>
      </c>
      <c r="I45" s="101">
        <f t="shared" si="1"/>
        <v>1</v>
      </c>
      <c r="J45" s="102"/>
      <c r="K45" s="103" t="s">
        <v>101</v>
      </c>
      <c r="L45" s="104" t="s">
        <v>101</v>
      </c>
      <c r="M45" s="96" t="s">
        <v>57</v>
      </c>
      <c r="N45" s="95" t="s">
        <v>57</v>
      </c>
    </row>
    <row r="46" spans="1:15" s="33" customFormat="1" ht="15" customHeight="1" x14ac:dyDescent="0.25">
      <c r="A46" s="97">
        <v>63</v>
      </c>
      <c r="B46" s="87">
        <v>63</v>
      </c>
      <c r="C46" s="87" t="s">
        <v>52</v>
      </c>
      <c r="D46" s="98" t="s">
        <v>106</v>
      </c>
      <c r="E46" s="99" t="s">
        <v>67</v>
      </c>
      <c r="F46" s="90">
        <v>43294</v>
      </c>
      <c r="G46" s="100">
        <v>50</v>
      </c>
      <c r="H46" s="100">
        <v>50</v>
      </c>
      <c r="I46" s="101">
        <f t="shared" si="1"/>
        <v>1</v>
      </c>
      <c r="J46" s="102"/>
      <c r="K46" s="103" t="s">
        <v>101</v>
      </c>
      <c r="L46" s="104" t="s">
        <v>101</v>
      </c>
      <c r="M46" s="96" t="s">
        <v>57</v>
      </c>
      <c r="N46" s="95" t="s">
        <v>57</v>
      </c>
    </row>
    <row r="47" spans="1:15" s="33" customFormat="1" ht="15" customHeight="1" x14ac:dyDescent="0.25">
      <c r="A47" s="97">
        <v>65</v>
      </c>
      <c r="B47" s="87">
        <v>65</v>
      </c>
      <c r="C47" s="87" t="s">
        <v>52</v>
      </c>
      <c r="D47" s="98" t="s">
        <v>107</v>
      </c>
      <c r="E47" s="99" t="s">
        <v>67</v>
      </c>
      <c r="F47" s="90">
        <v>43294</v>
      </c>
      <c r="G47" s="100">
        <v>22</v>
      </c>
      <c r="H47" s="100">
        <v>22</v>
      </c>
      <c r="I47" s="101">
        <f t="shared" si="1"/>
        <v>1</v>
      </c>
      <c r="J47" s="102"/>
      <c r="K47" s="103" t="s">
        <v>101</v>
      </c>
      <c r="L47" s="104" t="s">
        <v>101</v>
      </c>
      <c r="M47" s="96" t="s">
        <v>57</v>
      </c>
      <c r="N47" s="95" t="s">
        <v>57</v>
      </c>
    </row>
    <row r="48" spans="1:15" s="33" customFormat="1" ht="15" customHeight="1" x14ac:dyDescent="0.25">
      <c r="A48" s="97">
        <v>73</v>
      </c>
      <c r="B48" s="87">
        <v>73</v>
      </c>
      <c r="C48" s="87" t="s">
        <v>52</v>
      </c>
      <c r="D48" s="98" t="s">
        <v>108</v>
      </c>
      <c r="E48" s="99" t="s">
        <v>76</v>
      </c>
      <c r="F48" s="90">
        <v>43294</v>
      </c>
      <c r="G48" s="100">
        <v>19</v>
      </c>
      <c r="H48" s="100">
        <v>1</v>
      </c>
      <c r="I48" s="101">
        <f t="shared" si="1"/>
        <v>5.2631578947368418E-2</v>
      </c>
      <c r="J48" s="102"/>
      <c r="K48" s="94" t="s">
        <v>59</v>
      </c>
      <c r="L48" s="104" t="s">
        <v>80</v>
      </c>
      <c r="M48" s="104" t="s">
        <v>109</v>
      </c>
      <c r="N48" s="95" t="s">
        <v>62</v>
      </c>
    </row>
    <row r="49" spans="1:15" s="33" customFormat="1" ht="15" customHeight="1" x14ac:dyDescent="0.25">
      <c r="A49" s="97">
        <v>153</v>
      </c>
      <c r="B49" s="87">
        <v>74</v>
      </c>
      <c r="C49" s="87" t="s">
        <v>110</v>
      </c>
      <c r="D49" s="98" t="s">
        <v>111</v>
      </c>
      <c r="E49" s="99" t="s">
        <v>67</v>
      </c>
      <c r="F49" s="90">
        <v>43294</v>
      </c>
      <c r="G49" s="100">
        <v>22</v>
      </c>
      <c r="H49" s="100">
        <v>22</v>
      </c>
      <c r="I49" s="101">
        <f t="shared" si="1"/>
        <v>1</v>
      </c>
      <c r="J49" s="102"/>
      <c r="K49" s="103" t="s">
        <v>68</v>
      </c>
      <c r="L49" s="108" t="s">
        <v>83</v>
      </c>
      <c r="M49" s="96" t="s">
        <v>57</v>
      </c>
      <c r="N49" s="95" t="s">
        <v>57</v>
      </c>
    </row>
    <row r="50" spans="1:15" s="33" customFormat="1" ht="15" customHeight="1" x14ac:dyDescent="0.25">
      <c r="A50" s="97">
        <v>75</v>
      </c>
      <c r="B50" s="87">
        <v>75</v>
      </c>
      <c r="C50" s="87" t="s">
        <v>52</v>
      </c>
      <c r="D50" s="98" t="s">
        <v>112</v>
      </c>
      <c r="E50" s="99" t="s">
        <v>54</v>
      </c>
      <c r="F50" s="90">
        <v>43294</v>
      </c>
      <c r="G50" s="100">
        <v>11</v>
      </c>
      <c r="H50" s="100">
        <v>11</v>
      </c>
      <c r="I50" s="101">
        <f t="shared" si="1"/>
        <v>1</v>
      </c>
      <c r="J50" s="102"/>
      <c r="K50" s="103" t="s">
        <v>59</v>
      </c>
      <c r="L50" s="104" t="s">
        <v>80</v>
      </c>
      <c r="M50" s="104" t="s">
        <v>113</v>
      </c>
      <c r="N50" s="95" t="s">
        <v>57</v>
      </c>
      <c r="O50" s="105"/>
    </row>
    <row r="51" spans="1:15" s="33" customFormat="1" ht="15" customHeight="1" x14ac:dyDescent="0.25">
      <c r="A51" s="97">
        <v>77</v>
      </c>
      <c r="B51" s="87">
        <v>77</v>
      </c>
      <c r="C51" s="87" t="s">
        <v>52</v>
      </c>
      <c r="D51" s="98" t="s">
        <v>114</v>
      </c>
      <c r="E51" s="99" t="s">
        <v>54</v>
      </c>
      <c r="F51" s="90">
        <v>43294</v>
      </c>
      <c r="G51" s="100">
        <v>30</v>
      </c>
      <c r="H51" s="100">
        <v>30</v>
      </c>
      <c r="I51" s="101">
        <f t="shared" si="1"/>
        <v>1</v>
      </c>
      <c r="J51" s="102"/>
      <c r="K51" s="103" t="s">
        <v>68</v>
      </c>
      <c r="L51" s="108" t="s">
        <v>83</v>
      </c>
      <c r="M51" s="96" t="s">
        <v>57</v>
      </c>
      <c r="N51" s="95" t="s">
        <v>57</v>
      </c>
    </row>
    <row r="52" spans="1:15" s="33" customFormat="1" ht="15" customHeight="1" x14ac:dyDescent="0.25">
      <c r="A52" s="97">
        <v>78</v>
      </c>
      <c r="B52" s="87">
        <v>78</v>
      </c>
      <c r="C52" s="87" t="s">
        <v>52</v>
      </c>
      <c r="D52" s="98" t="s">
        <v>115</v>
      </c>
      <c r="E52" s="99" t="s">
        <v>67</v>
      </c>
      <c r="F52" s="90">
        <v>43294</v>
      </c>
      <c r="G52" s="100">
        <v>24</v>
      </c>
      <c r="H52" s="100">
        <v>24</v>
      </c>
      <c r="I52" s="101">
        <f t="shared" si="1"/>
        <v>1</v>
      </c>
      <c r="J52" s="102"/>
      <c r="K52" s="103" t="s">
        <v>101</v>
      </c>
      <c r="L52" s="104" t="s">
        <v>101</v>
      </c>
      <c r="M52" s="96" t="s">
        <v>57</v>
      </c>
      <c r="N52" s="95" t="s">
        <v>57</v>
      </c>
    </row>
    <row r="53" spans="1:15" s="33" customFormat="1" ht="15" customHeight="1" x14ac:dyDescent="0.25">
      <c r="A53" s="97">
        <v>79</v>
      </c>
      <c r="B53" s="87">
        <v>79</v>
      </c>
      <c r="C53" s="87" t="s">
        <v>110</v>
      </c>
      <c r="D53" s="98" t="s">
        <v>116</v>
      </c>
      <c r="E53" s="99" t="s">
        <v>67</v>
      </c>
      <c r="F53" s="90">
        <v>43294</v>
      </c>
      <c r="G53" s="100">
        <v>28</v>
      </c>
      <c r="H53" s="100">
        <v>28</v>
      </c>
      <c r="I53" s="101">
        <f t="shared" si="1"/>
        <v>1</v>
      </c>
      <c r="J53" s="102"/>
      <c r="K53" s="103" t="s">
        <v>68</v>
      </c>
      <c r="L53" s="108" t="s">
        <v>86</v>
      </c>
      <c r="M53" s="96" t="s">
        <v>57</v>
      </c>
      <c r="N53" s="95" t="s">
        <v>57</v>
      </c>
    </row>
    <row r="54" spans="1:15" s="33" customFormat="1" ht="15" customHeight="1" x14ac:dyDescent="0.25">
      <c r="A54" s="97">
        <v>80</v>
      </c>
      <c r="B54" s="87">
        <v>80</v>
      </c>
      <c r="C54" s="87" t="s">
        <v>117</v>
      </c>
      <c r="D54" s="98" t="s">
        <v>118</v>
      </c>
      <c r="E54" s="99" t="s">
        <v>76</v>
      </c>
      <c r="F54" s="90">
        <v>42839</v>
      </c>
      <c r="G54" s="100">
        <v>44</v>
      </c>
      <c r="H54" s="100">
        <v>0</v>
      </c>
      <c r="I54" s="101">
        <f t="shared" si="1"/>
        <v>0</v>
      </c>
      <c r="J54" s="102"/>
      <c r="K54" s="94" t="s">
        <v>59</v>
      </c>
      <c r="L54" s="104" t="s">
        <v>86</v>
      </c>
      <c r="M54" s="104" t="s">
        <v>119</v>
      </c>
      <c r="N54" s="95" t="s">
        <v>62</v>
      </c>
    </row>
    <row r="55" spans="1:15" s="33" customFormat="1" ht="15" customHeight="1" x14ac:dyDescent="0.25">
      <c r="A55" s="97">
        <v>85</v>
      </c>
      <c r="B55" s="87">
        <v>85</v>
      </c>
      <c r="C55" s="87" t="s">
        <v>52</v>
      </c>
      <c r="D55" s="98" t="s">
        <v>120</v>
      </c>
      <c r="E55" s="99" t="s">
        <v>76</v>
      </c>
      <c r="F55" s="90">
        <v>42839</v>
      </c>
      <c r="G55" s="100">
        <v>24</v>
      </c>
      <c r="H55" s="100">
        <v>0</v>
      </c>
      <c r="I55" s="101">
        <f t="shared" si="1"/>
        <v>0</v>
      </c>
      <c r="J55" s="102"/>
      <c r="K55" s="94" t="s">
        <v>59</v>
      </c>
      <c r="L55" s="104" t="s">
        <v>121</v>
      </c>
      <c r="M55" s="104" t="s">
        <v>122</v>
      </c>
      <c r="N55" s="95" t="s">
        <v>62</v>
      </c>
    </row>
    <row r="56" spans="1:15" s="33" customFormat="1" ht="15" customHeight="1" x14ac:dyDescent="0.25">
      <c r="A56" s="97">
        <v>86</v>
      </c>
      <c r="B56" s="87">
        <v>86</v>
      </c>
      <c r="C56" s="87" t="s">
        <v>52</v>
      </c>
      <c r="D56" s="98" t="s">
        <v>123</v>
      </c>
      <c r="E56" s="99" t="s">
        <v>67</v>
      </c>
      <c r="F56" s="90">
        <v>43294</v>
      </c>
      <c r="G56" s="100">
        <v>41</v>
      </c>
      <c r="H56" s="100">
        <v>41</v>
      </c>
      <c r="I56" s="101">
        <f t="shared" si="1"/>
        <v>1</v>
      </c>
      <c r="J56" s="102"/>
      <c r="K56" s="103" t="s">
        <v>68</v>
      </c>
      <c r="L56" s="108" t="s">
        <v>83</v>
      </c>
      <c r="M56" s="96" t="s">
        <v>57</v>
      </c>
      <c r="N56" s="95" t="s">
        <v>57</v>
      </c>
    </row>
    <row r="57" spans="1:15" s="33" customFormat="1" ht="15" customHeight="1" x14ac:dyDescent="0.25">
      <c r="A57" s="97">
        <v>87</v>
      </c>
      <c r="B57" s="87">
        <v>87</v>
      </c>
      <c r="C57" s="87" t="s">
        <v>52</v>
      </c>
      <c r="D57" s="98" t="s">
        <v>124</v>
      </c>
      <c r="E57" s="99" t="s">
        <v>54</v>
      </c>
      <c r="F57" s="90">
        <v>43294</v>
      </c>
      <c r="G57" s="100">
        <v>37</v>
      </c>
      <c r="H57" s="100">
        <v>37</v>
      </c>
      <c r="I57" s="101">
        <f t="shared" si="1"/>
        <v>1</v>
      </c>
      <c r="J57" s="102"/>
      <c r="K57" s="103" t="s">
        <v>68</v>
      </c>
      <c r="L57" s="108" t="s">
        <v>83</v>
      </c>
      <c r="M57" s="96" t="s">
        <v>57</v>
      </c>
      <c r="N57" s="95" t="s">
        <v>57</v>
      </c>
    </row>
    <row r="58" spans="1:15" s="33" customFormat="1" ht="15" customHeight="1" x14ac:dyDescent="0.25">
      <c r="A58" s="97">
        <v>89</v>
      </c>
      <c r="B58" s="87">
        <v>89</v>
      </c>
      <c r="C58" s="87" t="s">
        <v>52</v>
      </c>
      <c r="D58" s="98" t="s">
        <v>125</v>
      </c>
      <c r="E58" s="99" t="s">
        <v>54</v>
      </c>
      <c r="F58" s="90">
        <v>43294</v>
      </c>
      <c r="G58" s="100">
        <v>37</v>
      </c>
      <c r="H58" s="100">
        <v>37</v>
      </c>
      <c r="I58" s="101">
        <f t="shared" si="1"/>
        <v>1</v>
      </c>
      <c r="J58" s="102"/>
      <c r="K58" s="94" t="s">
        <v>59</v>
      </c>
      <c r="L58" s="104" t="s">
        <v>121</v>
      </c>
      <c r="M58" s="104" t="s">
        <v>126</v>
      </c>
      <c r="N58" s="95" t="s">
        <v>57</v>
      </c>
      <c r="O58" s="105"/>
    </row>
    <row r="59" spans="1:15" s="33" customFormat="1" ht="15" customHeight="1" x14ac:dyDescent="0.25">
      <c r="A59" s="97">
        <v>308</v>
      </c>
      <c r="B59" s="87">
        <v>90</v>
      </c>
      <c r="C59" s="87" t="s">
        <v>52</v>
      </c>
      <c r="D59" s="98" t="s">
        <v>127</v>
      </c>
      <c r="E59" s="99" t="s">
        <v>67</v>
      </c>
      <c r="F59" s="90">
        <v>43294</v>
      </c>
      <c r="G59" s="100">
        <v>42</v>
      </c>
      <c r="H59" s="100">
        <v>42</v>
      </c>
      <c r="I59" s="101">
        <f t="shared" si="1"/>
        <v>1</v>
      </c>
      <c r="J59" s="102"/>
      <c r="K59" s="103" t="s">
        <v>101</v>
      </c>
      <c r="L59" s="104" t="s">
        <v>101</v>
      </c>
      <c r="M59" s="96" t="s">
        <v>57</v>
      </c>
      <c r="N59" s="95" t="s">
        <v>57</v>
      </c>
    </row>
    <row r="60" spans="1:15" s="33" customFormat="1" ht="15" customHeight="1" x14ac:dyDescent="0.25">
      <c r="A60" s="97">
        <v>15</v>
      </c>
      <c r="B60" s="87">
        <v>91</v>
      </c>
      <c r="C60" s="87" t="s">
        <v>52</v>
      </c>
      <c r="D60" s="98" t="s">
        <v>128</v>
      </c>
      <c r="E60" s="99" t="s">
        <v>54</v>
      </c>
      <c r="F60" s="90">
        <v>43294</v>
      </c>
      <c r="G60" s="100">
        <v>19</v>
      </c>
      <c r="H60" s="100">
        <v>0</v>
      </c>
      <c r="I60" s="101">
        <f t="shared" si="1"/>
        <v>0</v>
      </c>
      <c r="J60" s="102"/>
      <c r="K60" s="94" t="s">
        <v>55</v>
      </c>
      <c r="L60" s="104" t="s">
        <v>129</v>
      </c>
      <c r="M60" s="104" t="s">
        <v>130</v>
      </c>
      <c r="N60" s="104" t="s">
        <v>131</v>
      </c>
    </row>
    <row r="61" spans="1:15" s="33" customFormat="1" ht="15" customHeight="1" x14ac:dyDescent="0.25">
      <c r="A61" s="97">
        <v>91</v>
      </c>
      <c r="B61" s="87">
        <v>91</v>
      </c>
      <c r="C61" s="87" t="s">
        <v>52</v>
      </c>
      <c r="D61" s="98" t="s">
        <v>132</v>
      </c>
      <c r="E61" s="99">
        <v>2</v>
      </c>
      <c r="F61" s="90">
        <v>43294</v>
      </c>
      <c r="G61" s="100">
        <v>26</v>
      </c>
      <c r="H61" s="100">
        <v>0</v>
      </c>
      <c r="I61" s="101">
        <f t="shared" si="1"/>
        <v>0</v>
      </c>
      <c r="J61" s="102"/>
      <c r="K61" s="94" t="s">
        <v>55</v>
      </c>
      <c r="L61" s="104" t="s">
        <v>129</v>
      </c>
      <c r="M61" s="104" t="s">
        <v>133</v>
      </c>
      <c r="N61" s="95" t="s">
        <v>62</v>
      </c>
    </row>
    <row r="62" spans="1:15" s="33" customFormat="1" ht="15" customHeight="1" x14ac:dyDescent="0.25">
      <c r="A62" s="97">
        <v>37</v>
      </c>
      <c r="B62" s="87">
        <v>92</v>
      </c>
      <c r="C62" s="87" t="s">
        <v>110</v>
      </c>
      <c r="D62" s="98" t="s">
        <v>134</v>
      </c>
      <c r="E62" s="99" t="s">
        <v>54</v>
      </c>
      <c r="F62" s="90">
        <v>42839</v>
      </c>
      <c r="G62" s="100">
        <v>37</v>
      </c>
      <c r="H62" s="100">
        <v>36</v>
      </c>
      <c r="I62" s="101">
        <f t="shared" si="1"/>
        <v>0.97297297297297303</v>
      </c>
      <c r="J62" s="102"/>
      <c r="K62" s="94" t="s">
        <v>55</v>
      </c>
      <c r="L62" s="104" t="s">
        <v>135</v>
      </c>
      <c r="M62" s="104" t="s">
        <v>136</v>
      </c>
      <c r="N62" s="104" t="s">
        <v>137</v>
      </c>
    </row>
    <row r="63" spans="1:15" s="33" customFormat="1" ht="15" customHeight="1" x14ac:dyDescent="0.25">
      <c r="A63" s="97">
        <v>93</v>
      </c>
      <c r="B63" s="87">
        <v>93</v>
      </c>
      <c r="C63" s="87" t="s">
        <v>52</v>
      </c>
      <c r="D63" s="98" t="s">
        <v>138</v>
      </c>
      <c r="E63" s="99" t="s">
        <v>67</v>
      </c>
      <c r="F63" s="90">
        <v>43294</v>
      </c>
      <c r="G63" s="100">
        <v>43</v>
      </c>
      <c r="H63" s="100">
        <v>43</v>
      </c>
      <c r="I63" s="101">
        <f t="shared" si="1"/>
        <v>1</v>
      </c>
      <c r="J63" s="102"/>
      <c r="K63" s="94" t="s">
        <v>55</v>
      </c>
      <c r="L63" s="108" t="s">
        <v>139</v>
      </c>
      <c r="M63" s="96" t="s">
        <v>57</v>
      </c>
      <c r="N63" s="95" t="s">
        <v>57</v>
      </c>
    </row>
    <row r="64" spans="1:15" s="33" customFormat="1" ht="15" customHeight="1" x14ac:dyDescent="0.25">
      <c r="A64" s="97">
        <v>95</v>
      </c>
      <c r="B64" s="87">
        <v>95</v>
      </c>
      <c r="C64" s="87" t="s">
        <v>52</v>
      </c>
      <c r="D64" s="98" t="s">
        <v>140</v>
      </c>
      <c r="E64" s="99" t="s">
        <v>67</v>
      </c>
      <c r="F64" s="90">
        <v>43294</v>
      </c>
      <c r="G64" s="100">
        <v>45</v>
      </c>
      <c r="H64" s="100">
        <v>45</v>
      </c>
      <c r="I64" s="101">
        <f t="shared" si="1"/>
        <v>1</v>
      </c>
      <c r="J64" s="102"/>
      <c r="K64" s="103" t="s">
        <v>101</v>
      </c>
      <c r="L64" s="104" t="s">
        <v>86</v>
      </c>
      <c r="M64" s="96" t="s">
        <v>57</v>
      </c>
      <c r="N64" s="95" t="s">
        <v>57</v>
      </c>
      <c r="O64"/>
    </row>
    <row r="65" spans="1:15" s="33" customFormat="1" ht="15" customHeight="1" x14ac:dyDescent="0.25">
      <c r="A65" s="97">
        <v>103</v>
      </c>
      <c r="B65" s="87">
        <v>103</v>
      </c>
      <c r="C65" s="87" t="s">
        <v>52</v>
      </c>
      <c r="D65" s="98" t="s">
        <v>141</v>
      </c>
      <c r="E65" s="99" t="s">
        <v>54</v>
      </c>
      <c r="F65" s="90">
        <v>43293</v>
      </c>
      <c r="G65" s="100">
        <v>23</v>
      </c>
      <c r="H65" s="100">
        <v>0</v>
      </c>
      <c r="I65" s="101">
        <f t="shared" si="1"/>
        <v>0</v>
      </c>
      <c r="J65" s="102"/>
      <c r="K65" s="94" t="s">
        <v>59</v>
      </c>
      <c r="L65" s="104" t="s">
        <v>60</v>
      </c>
      <c r="M65" s="104" t="s">
        <v>142</v>
      </c>
      <c r="N65" s="95" t="s">
        <v>62</v>
      </c>
    </row>
    <row r="66" spans="1:15" s="33" customFormat="1" ht="15" customHeight="1" x14ac:dyDescent="0.25">
      <c r="A66" s="97">
        <v>105</v>
      </c>
      <c r="B66" s="87">
        <v>105</v>
      </c>
      <c r="C66" s="87" t="s">
        <v>52</v>
      </c>
      <c r="D66" s="98" t="s">
        <v>143</v>
      </c>
      <c r="E66" s="99" t="s">
        <v>54</v>
      </c>
      <c r="F66" s="90">
        <v>43293</v>
      </c>
      <c r="G66" s="100">
        <v>18</v>
      </c>
      <c r="H66" s="100">
        <v>0</v>
      </c>
      <c r="I66" s="101">
        <f t="shared" si="1"/>
        <v>0</v>
      </c>
      <c r="J66" s="102"/>
      <c r="K66" s="94" t="s">
        <v>59</v>
      </c>
      <c r="L66" s="104" t="s">
        <v>121</v>
      </c>
      <c r="M66" s="104" t="s">
        <v>144</v>
      </c>
      <c r="N66" s="95" t="s">
        <v>62</v>
      </c>
      <c r="O66"/>
    </row>
    <row r="67" spans="1:15" s="33" customFormat="1" ht="15" customHeight="1" x14ac:dyDescent="0.25">
      <c r="A67" s="97">
        <v>107</v>
      </c>
      <c r="B67" s="87">
        <v>107</v>
      </c>
      <c r="C67" s="87" t="s">
        <v>52</v>
      </c>
      <c r="D67" s="98" t="s">
        <v>145</v>
      </c>
      <c r="E67" s="99" t="s">
        <v>54</v>
      </c>
      <c r="F67" s="90">
        <v>42823</v>
      </c>
      <c r="G67" s="100">
        <v>18</v>
      </c>
      <c r="H67" s="100">
        <v>3</v>
      </c>
      <c r="I67" s="101">
        <f t="shared" si="1"/>
        <v>0.16666666666666666</v>
      </c>
      <c r="J67" s="102"/>
      <c r="K67" s="94" t="s">
        <v>59</v>
      </c>
      <c r="L67" s="104" t="s">
        <v>121</v>
      </c>
      <c r="M67" s="104" t="s">
        <v>146</v>
      </c>
      <c r="N67" s="95" t="s">
        <v>62</v>
      </c>
      <c r="O67" s="105"/>
    </row>
    <row r="68" spans="1:15" s="33" customFormat="1" ht="15" customHeight="1" x14ac:dyDescent="0.25">
      <c r="A68" s="97">
        <v>111</v>
      </c>
      <c r="B68" s="87">
        <v>111</v>
      </c>
      <c r="C68" s="87" t="s">
        <v>52</v>
      </c>
      <c r="D68" s="98" t="s">
        <v>147</v>
      </c>
      <c r="E68" s="99" t="s">
        <v>67</v>
      </c>
      <c r="F68" s="90">
        <v>43294</v>
      </c>
      <c r="G68" s="100">
        <v>27</v>
      </c>
      <c r="H68" s="100">
        <v>27</v>
      </c>
      <c r="I68" s="101">
        <f t="shared" si="1"/>
        <v>1</v>
      </c>
      <c r="J68" s="102"/>
      <c r="K68" s="103" t="s">
        <v>68</v>
      </c>
      <c r="L68" s="108" t="s">
        <v>65</v>
      </c>
      <c r="M68" s="96" t="s">
        <v>57</v>
      </c>
      <c r="N68" s="95" t="s">
        <v>57</v>
      </c>
    </row>
    <row r="69" spans="1:15" s="33" customFormat="1" ht="15" customHeight="1" x14ac:dyDescent="0.25">
      <c r="A69" s="97">
        <v>113</v>
      </c>
      <c r="B69" s="87">
        <v>113</v>
      </c>
      <c r="C69" s="87" t="s">
        <v>52</v>
      </c>
      <c r="D69" s="98" t="s">
        <v>148</v>
      </c>
      <c r="E69" s="99" t="s">
        <v>67</v>
      </c>
      <c r="F69" s="90">
        <v>43294</v>
      </c>
      <c r="G69" s="100">
        <v>22</v>
      </c>
      <c r="H69" s="100">
        <v>22</v>
      </c>
      <c r="I69" s="101">
        <f t="shared" si="1"/>
        <v>1</v>
      </c>
      <c r="J69" s="102"/>
      <c r="K69" s="103" t="s">
        <v>68</v>
      </c>
      <c r="L69" s="108" t="s">
        <v>65</v>
      </c>
      <c r="M69" s="96" t="s">
        <v>57</v>
      </c>
      <c r="N69" s="95" t="s">
        <v>57</v>
      </c>
      <c r="O69" s="106"/>
    </row>
    <row r="70" spans="1:15" s="33" customFormat="1" ht="15" customHeight="1" x14ac:dyDescent="0.25">
      <c r="A70" s="97">
        <v>115</v>
      </c>
      <c r="B70" s="87">
        <v>115</v>
      </c>
      <c r="C70" s="87" t="s">
        <v>52</v>
      </c>
      <c r="D70" s="98" t="s">
        <v>149</v>
      </c>
      <c r="E70" s="99" t="s">
        <v>67</v>
      </c>
      <c r="F70" s="90">
        <v>43294</v>
      </c>
      <c r="G70" s="100">
        <v>28</v>
      </c>
      <c r="H70" s="100">
        <v>28</v>
      </c>
      <c r="I70" s="101">
        <f t="shared" si="1"/>
        <v>1</v>
      </c>
      <c r="J70" s="102"/>
      <c r="K70" s="103" t="s">
        <v>68</v>
      </c>
      <c r="L70" s="104" t="s">
        <v>69</v>
      </c>
      <c r="M70" s="96" t="s">
        <v>57</v>
      </c>
      <c r="N70" s="95" t="s">
        <v>57</v>
      </c>
    </row>
    <row r="71" spans="1:15" s="33" customFormat="1" ht="15" customHeight="1" x14ac:dyDescent="0.25">
      <c r="A71" s="97">
        <v>119</v>
      </c>
      <c r="B71" s="87">
        <v>119</v>
      </c>
      <c r="C71" s="87" t="s">
        <v>52</v>
      </c>
      <c r="D71" s="98" t="s">
        <v>150</v>
      </c>
      <c r="E71" s="99" t="s">
        <v>67</v>
      </c>
      <c r="F71" s="90">
        <v>43294</v>
      </c>
      <c r="G71" s="100">
        <v>36</v>
      </c>
      <c r="H71" s="100">
        <v>36</v>
      </c>
      <c r="I71" s="101">
        <f t="shared" si="1"/>
        <v>1</v>
      </c>
      <c r="J71" s="102"/>
      <c r="K71" s="103" t="s">
        <v>68</v>
      </c>
      <c r="L71" s="104" t="s">
        <v>69</v>
      </c>
      <c r="M71" s="96" t="s">
        <v>57</v>
      </c>
      <c r="N71" s="95" t="s">
        <v>57</v>
      </c>
      <c r="O71" s="106"/>
    </row>
    <row r="72" spans="1:15" s="33" customFormat="1" ht="15" customHeight="1" x14ac:dyDescent="0.25">
      <c r="A72" s="97">
        <v>121</v>
      </c>
      <c r="B72" s="87">
        <v>121</v>
      </c>
      <c r="C72" s="87" t="s">
        <v>52</v>
      </c>
      <c r="D72" s="98" t="s">
        <v>151</v>
      </c>
      <c r="E72" s="99" t="s">
        <v>67</v>
      </c>
      <c r="F72" s="90">
        <v>43294</v>
      </c>
      <c r="G72" s="100">
        <v>32</v>
      </c>
      <c r="H72" s="100">
        <v>32</v>
      </c>
      <c r="I72" s="101">
        <f t="shared" si="1"/>
        <v>1</v>
      </c>
      <c r="J72" s="102"/>
      <c r="K72" s="103" t="s">
        <v>68</v>
      </c>
      <c r="L72" s="108" t="s">
        <v>65</v>
      </c>
      <c r="M72" s="96" t="s">
        <v>57</v>
      </c>
      <c r="N72" s="95" t="s">
        <v>57</v>
      </c>
      <c r="O72" s="106"/>
    </row>
    <row r="73" spans="1:15" s="33" customFormat="1" ht="15" customHeight="1" x14ac:dyDescent="0.25">
      <c r="A73" s="97">
        <v>123</v>
      </c>
      <c r="B73" s="87">
        <v>123</v>
      </c>
      <c r="C73" s="87" t="s">
        <v>52</v>
      </c>
      <c r="D73" s="98" t="s">
        <v>152</v>
      </c>
      <c r="E73" s="99" t="s">
        <v>67</v>
      </c>
      <c r="F73" s="90">
        <v>43294</v>
      </c>
      <c r="G73" s="100">
        <v>38</v>
      </c>
      <c r="H73" s="100">
        <v>38</v>
      </c>
      <c r="I73" s="101">
        <f t="shared" si="1"/>
        <v>1</v>
      </c>
      <c r="J73" s="102"/>
      <c r="K73" s="103" t="s">
        <v>68</v>
      </c>
      <c r="L73" s="104" t="s">
        <v>69</v>
      </c>
      <c r="M73" s="96" t="s">
        <v>57</v>
      </c>
      <c r="N73" s="95" t="s">
        <v>57</v>
      </c>
    </row>
    <row r="74" spans="1:15" s="33" customFormat="1" ht="15" customHeight="1" x14ac:dyDescent="0.25">
      <c r="A74" s="97">
        <v>124</v>
      </c>
      <c r="B74" s="87">
        <v>124</v>
      </c>
      <c r="C74" s="87" t="s">
        <v>52</v>
      </c>
      <c r="D74" s="98" t="s">
        <v>153</v>
      </c>
      <c r="E74" s="99" t="s">
        <v>54</v>
      </c>
      <c r="F74" s="90">
        <v>43294</v>
      </c>
      <c r="G74" s="100">
        <v>35</v>
      </c>
      <c r="H74" s="100">
        <v>35</v>
      </c>
      <c r="I74" s="101">
        <f t="shared" si="1"/>
        <v>1</v>
      </c>
      <c r="J74" s="102"/>
      <c r="K74" s="94" t="s">
        <v>59</v>
      </c>
      <c r="L74" s="104" t="s">
        <v>121</v>
      </c>
      <c r="M74" s="96" t="s">
        <v>57</v>
      </c>
      <c r="N74" s="95" t="s">
        <v>57</v>
      </c>
      <c r="O74" s="106"/>
    </row>
    <row r="75" spans="1:15" s="33" customFormat="1" ht="15" customHeight="1" x14ac:dyDescent="0.25">
      <c r="A75" s="97">
        <v>125</v>
      </c>
      <c r="B75" s="87">
        <v>125</v>
      </c>
      <c r="C75" s="87" t="s">
        <v>52</v>
      </c>
      <c r="D75" s="98" t="s">
        <v>154</v>
      </c>
      <c r="E75" s="99" t="s">
        <v>67</v>
      </c>
      <c r="F75" s="90">
        <v>43294</v>
      </c>
      <c r="G75" s="100">
        <v>65</v>
      </c>
      <c r="H75" s="100">
        <v>65</v>
      </c>
      <c r="I75" s="101">
        <f t="shared" si="1"/>
        <v>1</v>
      </c>
      <c r="J75" s="102"/>
      <c r="K75" s="103" t="s">
        <v>68</v>
      </c>
      <c r="L75" s="104" t="s">
        <v>69</v>
      </c>
      <c r="M75" s="96" t="s">
        <v>57</v>
      </c>
      <c r="N75" s="95" t="s">
        <v>57</v>
      </c>
    </row>
    <row r="76" spans="1:15" s="33" customFormat="1" ht="15" customHeight="1" x14ac:dyDescent="0.25">
      <c r="A76" s="97">
        <v>127</v>
      </c>
      <c r="B76" s="87">
        <v>127</v>
      </c>
      <c r="C76" s="87" t="s">
        <v>52</v>
      </c>
      <c r="D76" s="98" t="s">
        <v>155</v>
      </c>
      <c r="E76" s="99" t="s">
        <v>54</v>
      </c>
      <c r="F76" s="90">
        <v>43294</v>
      </c>
      <c r="G76" s="100">
        <v>35</v>
      </c>
      <c r="H76" s="100">
        <v>33</v>
      </c>
      <c r="I76" s="101">
        <f t="shared" si="1"/>
        <v>0.94285714285714284</v>
      </c>
      <c r="J76" s="102"/>
      <c r="K76" s="94" t="s">
        <v>55</v>
      </c>
      <c r="L76" s="104" t="s">
        <v>156</v>
      </c>
      <c r="M76" s="96" t="s">
        <v>157</v>
      </c>
      <c r="N76" s="95" t="s">
        <v>57</v>
      </c>
      <c r="O76" s="109"/>
    </row>
    <row r="77" spans="1:15" s="33" customFormat="1" ht="15" customHeight="1" x14ac:dyDescent="0.25">
      <c r="A77" s="97">
        <v>128</v>
      </c>
      <c r="B77" s="87">
        <v>128</v>
      </c>
      <c r="C77" s="87" t="s">
        <v>52</v>
      </c>
      <c r="D77" s="98" t="s">
        <v>158</v>
      </c>
      <c r="E77" s="99" t="s">
        <v>54</v>
      </c>
      <c r="F77" s="90">
        <v>43294</v>
      </c>
      <c r="G77" s="100">
        <v>32</v>
      </c>
      <c r="H77" s="100">
        <v>32</v>
      </c>
      <c r="I77" s="101">
        <f t="shared" si="1"/>
        <v>1</v>
      </c>
      <c r="J77" s="102"/>
      <c r="K77" s="94" t="s">
        <v>59</v>
      </c>
      <c r="L77" s="104" t="s">
        <v>69</v>
      </c>
      <c r="M77" s="96" t="s">
        <v>57</v>
      </c>
      <c r="N77" s="95" t="s">
        <v>57</v>
      </c>
    </row>
    <row r="78" spans="1:15" s="33" customFormat="1" ht="15" customHeight="1" x14ac:dyDescent="0.25">
      <c r="A78" s="97">
        <v>130</v>
      </c>
      <c r="B78" s="87">
        <v>130</v>
      </c>
      <c r="C78" s="87" t="s">
        <v>52</v>
      </c>
      <c r="D78" s="98" t="s">
        <v>159</v>
      </c>
      <c r="E78" s="99" t="s">
        <v>67</v>
      </c>
      <c r="F78" s="90">
        <v>43294</v>
      </c>
      <c r="G78" s="100">
        <v>32</v>
      </c>
      <c r="H78" s="100">
        <v>32</v>
      </c>
      <c r="I78" s="101">
        <f t="shared" si="1"/>
        <v>1</v>
      </c>
      <c r="J78" s="102"/>
      <c r="K78" s="103" t="s">
        <v>101</v>
      </c>
      <c r="L78" s="104" t="s">
        <v>101</v>
      </c>
      <c r="M78" s="96" t="s">
        <v>57</v>
      </c>
      <c r="N78" s="95" t="s">
        <v>57</v>
      </c>
    </row>
    <row r="79" spans="1:15" s="33" customFormat="1" ht="15" customHeight="1" x14ac:dyDescent="0.25">
      <c r="A79" s="97">
        <v>131</v>
      </c>
      <c r="B79" s="87">
        <v>131</v>
      </c>
      <c r="C79" s="87" t="s">
        <v>52</v>
      </c>
      <c r="D79" s="98" t="s">
        <v>160</v>
      </c>
      <c r="E79" s="99" t="s">
        <v>67</v>
      </c>
      <c r="F79" s="90">
        <v>43294</v>
      </c>
      <c r="G79" s="100">
        <v>20</v>
      </c>
      <c r="H79" s="100">
        <v>20</v>
      </c>
      <c r="I79" s="101">
        <f t="shared" si="1"/>
        <v>1</v>
      </c>
      <c r="J79" s="102"/>
      <c r="K79" s="103" t="s">
        <v>101</v>
      </c>
      <c r="L79" s="104" t="s">
        <v>101</v>
      </c>
      <c r="M79" s="96" t="s">
        <v>57</v>
      </c>
      <c r="N79" s="95" t="s">
        <v>57</v>
      </c>
    </row>
    <row r="80" spans="1:15" s="33" customFormat="1" ht="15" customHeight="1" x14ac:dyDescent="0.25">
      <c r="A80" s="97">
        <v>134</v>
      </c>
      <c r="B80" s="87">
        <v>134</v>
      </c>
      <c r="C80" s="87" t="s">
        <v>52</v>
      </c>
      <c r="D80" s="98" t="s">
        <v>161</v>
      </c>
      <c r="E80" s="99" t="s">
        <v>54</v>
      </c>
      <c r="F80" s="90">
        <v>43294</v>
      </c>
      <c r="G80" s="100">
        <v>40</v>
      </c>
      <c r="H80" s="100">
        <v>40</v>
      </c>
      <c r="I80" s="101">
        <f t="shared" si="1"/>
        <v>1</v>
      </c>
      <c r="J80" s="102"/>
      <c r="K80" s="103" t="s">
        <v>68</v>
      </c>
      <c r="L80" s="108" t="s">
        <v>83</v>
      </c>
      <c r="M80" s="96" t="s">
        <v>57</v>
      </c>
      <c r="N80" s="95" t="s">
        <v>57</v>
      </c>
    </row>
    <row r="81" spans="1:15" s="33" customFormat="1" ht="15" customHeight="1" x14ac:dyDescent="0.25">
      <c r="A81" s="97">
        <v>135</v>
      </c>
      <c r="B81" s="87">
        <v>135</v>
      </c>
      <c r="C81" s="87" t="s">
        <v>52</v>
      </c>
      <c r="D81" s="98" t="s">
        <v>162</v>
      </c>
      <c r="E81" s="99" t="s">
        <v>67</v>
      </c>
      <c r="F81" s="90">
        <v>43294</v>
      </c>
      <c r="G81" s="100">
        <v>37</v>
      </c>
      <c r="H81" s="100">
        <v>37</v>
      </c>
      <c r="I81" s="101">
        <f t="shared" si="1"/>
        <v>1</v>
      </c>
      <c r="J81" s="102"/>
      <c r="K81" s="103" t="s">
        <v>68</v>
      </c>
      <c r="L81" s="104" t="s">
        <v>83</v>
      </c>
      <c r="M81" s="96" t="s">
        <v>57</v>
      </c>
      <c r="N81" s="95" t="s">
        <v>57</v>
      </c>
    </row>
    <row r="82" spans="1:15" s="33" customFormat="1" ht="15" customHeight="1" x14ac:dyDescent="0.25">
      <c r="A82" s="97">
        <v>136</v>
      </c>
      <c r="B82" s="87">
        <v>136</v>
      </c>
      <c r="C82" s="87" t="s">
        <v>52</v>
      </c>
      <c r="D82" s="98" t="s">
        <v>163</v>
      </c>
      <c r="E82" s="99" t="s">
        <v>67</v>
      </c>
      <c r="F82" s="90">
        <v>43294</v>
      </c>
      <c r="G82" s="100">
        <v>31</v>
      </c>
      <c r="H82" s="100">
        <v>31</v>
      </c>
      <c r="I82" s="101">
        <f t="shared" si="1"/>
        <v>1</v>
      </c>
      <c r="J82" s="102"/>
      <c r="K82" s="103" t="s">
        <v>164</v>
      </c>
      <c r="L82" s="110" t="s">
        <v>165</v>
      </c>
      <c r="M82" s="111" t="s">
        <v>166</v>
      </c>
      <c r="N82" s="95" t="s">
        <v>57</v>
      </c>
      <c r="O82" s="109"/>
    </row>
    <row r="83" spans="1:15" s="33" customFormat="1" ht="15" customHeight="1" x14ac:dyDescent="0.25">
      <c r="A83" s="97">
        <v>137</v>
      </c>
      <c r="B83" s="87">
        <v>137</v>
      </c>
      <c r="C83" s="87" t="s">
        <v>52</v>
      </c>
      <c r="D83" s="98" t="s">
        <v>167</v>
      </c>
      <c r="E83" s="99" t="s">
        <v>54</v>
      </c>
      <c r="F83" s="90">
        <v>43294</v>
      </c>
      <c r="G83" s="100">
        <v>32</v>
      </c>
      <c r="H83" s="100">
        <v>32</v>
      </c>
      <c r="I83" s="101">
        <f t="shared" si="1"/>
        <v>1</v>
      </c>
      <c r="J83" s="102"/>
      <c r="K83" s="94" t="s">
        <v>59</v>
      </c>
      <c r="L83" s="104" t="s">
        <v>69</v>
      </c>
      <c r="M83" s="96" t="s">
        <v>57</v>
      </c>
      <c r="N83" s="95" t="s">
        <v>57</v>
      </c>
    </row>
    <row r="84" spans="1:15" s="33" customFormat="1" ht="15" customHeight="1" x14ac:dyDescent="0.25">
      <c r="A84" s="97">
        <v>139</v>
      </c>
      <c r="B84" s="87">
        <v>139</v>
      </c>
      <c r="C84" s="87" t="s">
        <v>52</v>
      </c>
      <c r="D84" s="98" t="s">
        <v>168</v>
      </c>
      <c r="E84" s="99" t="s">
        <v>67</v>
      </c>
      <c r="F84" s="90">
        <v>43294</v>
      </c>
      <c r="G84" s="100">
        <v>19</v>
      </c>
      <c r="H84" s="100">
        <v>19</v>
      </c>
      <c r="I84" s="101">
        <f t="shared" si="1"/>
        <v>1</v>
      </c>
      <c r="J84" s="102"/>
      <c r="K84" s="103" t="s">
        <v>101</v>
      </c>
      <c r="L84" s="104" t="s">
        <v>101</v>
      </c>
      <c r="M84" s="96" t="s">
        <v>57</v>
      </c>
      <c r="N84" s="95" t="s">
        <v>57</v>
      </c>
    </row>
    <row r="85" spans="1:15" s="33" customFormat="1" ht="15" customHeight="1" x14ac:dyDescent="0.25">
      <c r="A85" s="97">
        <v>141</v>
      </c>
      <c r="B85" s="87">
        <v>141</v>
      </c>
      <c r="C85" s="87" t="s">
        <v>52</v>
      </c>
      <c r="D85" s="98" t="s">
        <v>169</v>
      </c>
      <c r="E85" s="99" t="s">
        <v>54</v>
      </c>
      <c r="F85" s="90">
        <v>43293</v>
      </c>
      <c r="G85" s="100">
        <v>24</v>
      </c>
      <c r="H85" s="100">
        <v>0</v>
      </c>
      <c r="I85" s="101">
        <f t="shared" si="1"/>
        <v>0</v>
      </c>
      <c r="J85" s="102"/>
      <c r="K85" s="94" t="s">
        <v>59</v>
      </c>
      <c r="L85" s="104" t="s">
        <v>60</v>
      </c>
      <c r="M85" s="104" t="s">
        <v>170</v>
      </c>
      <c r="N85" s="95" t="s">
        <v>62</v>
      </c>
    </row>
    <row r="86" spans="1:15" s="33" customFormat="1" ht="15" customHeight="1" x14ac:dyDescent="0.25">
      <c r="A86" s="97">
        <v>143</v>
      </c>
      <c r="B86" s="87">
        <v>143</v>
      </c>
      <c r="C86" s="87" t="s">
        <v>52</v>
      </c>
      <c r="D86" s="98" t="s">
        <v>171</v>
      </c>
      <c r="E86" s="99" t="s">
        <v>67</v>
      </c>
      <c r="F86" s="90">
        <v>43294</v>
      </c>
      <c r="G86" s="100">
        <v>20</v>
      </c>
      <c r="H86" s="100">
        <v>20</v>
      </c>
      <c r="I86" s="101">
        <f t="shared" si="1"/>
        <v>1</v>
      </c>
      <c r="J86" s="102"/>
      <c r="K86" s="103" t="s">
        <v>68</v>
      </c>
      <c r="L86" s="104" t="s">
        <v>65</v>
      </c>
      <c r="M86" s="96" t="s">
        <v>57</v>
      </c>
      <c r="N86" s="95" t="s">
        <v>57</v>
      </c>
    </row>
    <row r="87" spans="1:15" ht="15" customHeight="1" x14ac:dyDescent="0.25">
      <c r="A87" s="85">
        <v>107</v>
      </c>
      <c r="B87" s="86">
        <v>839</v>
      </c>
      <c r="C87" s="87" t="s">
        <v>172</v>
      </c>
      <c r="D87" s="88" t="s">
        <v>173</v>
      </c>
      <c r="E87" s="89" t="s">
        <v>54</v>
      </c>
      <c r="F87" s="112">
        <v>42246</v>
      </c>
      <c r="G87" s="91">
        <v>0</v>
      </c>
      <c r="H87" s="91">
        <v>0</v>
      </c>
      <c r="I87" s="92">
        <v>0</v>
      </c>
      <c r="K87" s="103" t="s">
        <v>101</v>
      </c>
      <c r="L87" s="104" t="s">
        <v>101</v>
      </c>
      <c r="M87" s="113"/>
      <c r="N87" s="113"/>
    </row>
    <row r="88" spans="1:15" s="33" customFormat="1" ht="15" customHeight="1" x14ac:dyDescent="0.25">
      <c r="A88" s="97">
        <v>289</v>
      </c>
      <c r="B88" s="87">
        <v>144</v>
      </c>
      <c r="C88" s="87" t="s">
        <v>110</v>
      </c>
      <c r="D88" s="98" t="s">
        <v>174</v>
      </c>
      <c r="E88" s="99" t="s">
        <v>67</v>
      </c>
      <c r="F88" s="90">
        <v>43294</v>
      </c>
      <c r="G88" s="100">
        <v>10</v>
      </c>
      <c r="H88" s="100">
        <v>10</v>
      </c>
      <c r="I88" s="101">
        <f t="shared" ref="I88:I104" si="2">H88/G88</f>
        <v>1</v>
      </c>
      <c r="J88" s="102"/>
      <c r="K88" s="103" t="s">
        <v>101</v>
      </c>
      <c r="L88" s="108" t="s">
        <v>86</v>
      </c>
      <c r="M88" s="96" t="s">
        <v>57</v>
      </c>
      <c r="N88" s="95" t="s">
        <v>57</v>
      </c>
    </row>
    <row r="89" spans="1:15" s="33" customFormat="1" ht="15" customHeight="1" x14ac:dyDescent="0.25">
      <c r="A89" s="97">
        <v>147</v>
      </c>
      <c r="B89" s="87">
        <v>147</v>
      </c>
      <c r="C89" s="87" t="s">
        <v>52</v>
      </c>
      <c r="D89" s="98" t="s">
        <v>175</v>
      </c>
      <c r="E89" s="99" t="s">
        <v>54</v>
      </c>
      <c r="F89" s="90">
        <v>43294</v>
      </c>
      <c r="G89" s="100">
        <v>25</v>
      </c>
      <c r="H89" s="100">
        <v>25</v>
      </c>
      <c r="I89" s="101">
        <f t="shared" si="2"/>
        <v>1</v>
      </c>
      <c r="J89" s="102"/>
      <c r="K89" s="103" t="s">
        <v>88</v>
      </c>
      <c r="L89" s="104" t="s">
        <v>65</v>
      </c>
      <c r="M89" s="96" t="s">
        <v>57</v>
      </c>
      <c r="N89" s="95" t="s">
        <v>57</v>
      </c>
    </row>
    <row r="90" spans="1:15" s="33" customFormat="1" ht="15" customHeight="1" x14ac:dyDescent="0.25">
      <c r="A90" s="97">
        <v>149</v>
      </c>
      <c r="B90" s="87">
        <v>149</v>
      </c>
      <c r="C90" s="87" t="s">
        <v>52</v>
      </c>
      <c r="D90" s="98" t="s">
        <v>176</v>
      </c>
      <c r="E90" s="99" t="s">
        <v>67</v>
      </c>
      <c r="F90" s="90">
        <v>43294</v>
      </c>
      <c r="G90" s="100">
        <v>34</v>
      </c>
      <c r="H90" s="100">
        <v>34</v>
      </c>
      <c r="I90" s="101">
        <f t="shared" si="2"/>
        <v>1</v>
      </c>
      <c r="J90" s="102"/>
      <c r="K90" s="103" t="s">
        <v>68</v>
      </c>
      <c r="L90" s="108" t="s">
        <v>86</v>
      </c>
      <c r="M90" s="96" t="s">
        <v>57</v>
      </c>
      <c r="N90" s="95" t="s">
        <v>57</v>
      </c>
    </row>
    <row r="91" spans="1:15" s="33" customFormat="1" ht="15" customHeight="1" x14ac:dyDescent="0.25">
      <c r="A91" s="97">
        <v>150</v>
      </c>
      <c r="B91" s="87">
        <v>150</v>
      </c>
      <c r="C91" s="87" t="s">
        <v>52</v>
      </c>
      <c r="D91" s="98" t="s">
        <v>177</v>
      </c>
      <c r="E91" s="99" t="s">
        <v>67</v>
      </c>
      <c r="F91" s="90">
        <v>43294</v>
      </c>
      <c r="G91" s="100">
        <v>32</v>
      </c>
      <c r="H91" s="100">
        <v>32</v>
      </c>
      <c r="I91" s="101">
        <f t="shared" si="2"/>
        <v>1</v>
      </c>
      <c r="J91" s="102"/>
      <c r="K91" s="103" t="s">
        <v>101</v>
      </c>
      <c r="L91" s="104" t="s">
        <v>101</v>
      </c>
      <c r="M91" s="96" t="s">
        <v>57</v>
      </c>
      <c r="N91" s="95" t="s">
        <v>57</v>
      </c>
    </row>
    <row r="92" spans="1:15" s="33" customFormat="1" ht="15" customHeight="1" x14ac:dyDescent="0.25">
      <c r="A92" s="97">
        <v>132</v>
      </c>
      <c r="B92" s="87">
        <v>153</v>
      </c>
      <c r="C92" s="87" t="s">
        <v>52</v>
      </c>
      <c r="D92" s="98" t="s">
        <v>178</v>
      </c>
      <c r="E92" s="99" t="s">
        <v>67</v>
      </c>
      <c r="F92" s="90">
        <v>43294</v>
      </c>
      <c r="G92" s="100">
        <v>32</v>
      </c>
      <c r="H92" s="100">
        <v>32</v>
      </c>
      <c r="I92" s="101">
        <f t="shared" si="2"/>
        <v>1</v>
      </c>
      <c r="J92" s="102"/>
      <c r="K92" s="103" t="s">
        <v>101</v>
      </c>
      <c r="L92" s="104" t="s">
        <v>101</v>
      </c>
      <c r="M92" s="96" t="s">
        <v>57</v>
      </c>
      <c r="N92" s="95" t="s">
        <v>57</v>
      </c>
    </row>
    <row r="93" spans="1:15" s="33" customFormat="1" ht="15" customHeight="1" x14ac:dyDescent="0.25">
      <c r="A93" s="97">
        <v>155</v>
      </c>
      <c r="B93" s="87">
        <v>155</v>
      </c>
      <c r="C93" s="87" t="s">
        <v>52</v>
      </c>
      <c r="D93" s="98" t="s">
        <v>179</v>
      </c>
      <c r="E93" s="99" t="s">
        <v>54</v>
      </c>
      <c r="F93" s="90">
        <v>43294</v>
      </c>
      <c r="G93" s="100">
        <v>24</v>
      </c>
      <c r="H93" s="100">
        <v>0</v>
      </c>
      <c r="I93" s="101">
        <f t="shared" si="2"/>
        <v>0</v>
      </c>
      <c r="J93" s="102"/>
      <c r="K93" s="94" t="s">
        <v>59</v>
      </c>
      <c r="L93" s="104" t="s">
        <v>69</v>
      </c>
      <c r="M93" s="104" t="s">
        <v>180</v>
      </c>
      <c r="N93" s="95" t="s">
        <v>97</v>
      </c>
    </row>
    <row r="94" spans="1:15" s="33" customFormat="1" ht="15" customHeight="1" x14ac:dyDescent="0.25">
      <c r="A94" s="97">
        <v>156</v>
      </c>
      <c r="B94" s="87">
        <v>156</v>
      </c>
      <c r="C94" s="87" t="s">
        <v>52</v>
      </c>
      <c r="D94" s="98" t="s">
        <v>181</v>
      </c>
      <c r="E94" s="99" t="s">
        <v>67</v>
      </c>
      <c r="F94" s="90">
        <v>43294</v>
      </c>
      <c r="G94" s="100">
        <v>41</v>
      </c>
      <c r="H94" s="100">
        <v>41</v>
      </c>
      <c r="I94" s="101">
        <f t="shared" si="2"/>
        <v>1</v>
      </c>
      <c r="J94" s="102"/>
      <c r="K94" s="103" t="s">
        <v>101</v>
      </c>
      <c r="L94" s="104" t="s">
        <v>101</v>
      </c>
      <c r="M94" s="96" t="s">
        <v>57</v>
      </c>
      <c r="N94" s="95" t="s">
        <v>57</v>
      </c>
    </row>
    <row r="95" spans="1:15" s="33" customFormat="1" ht="15" customHeight="1" x14ac:dyDescent="0.25">
      <c r="A95" s="97">
        <v>157</v>
      </c>
      <c r="B95" s="87">
        <v>157</v>
      </c>
      <c r="C95" s="87" t="s">
        <v>52</v>
      </c>
      <c r="D95" s="98" t="s">
        <v>182</v>
      </c>
      <c r="E95" s="99" t="s">
        <v>67</v>
      </c>
      <c r="F95" s="90">
        <v>43293</v>
      </c>
      <c r="G95" s="100">
        <v>30</v>
      </c>
      <c r="H95" s="100">
        <v>29</v>
      </c>
      <c r="I95" s="101">
        <f t="shared" si="2"/>
        <v>0.96666666666666667</v>
      </c>
      <c r="J95" s="102"/>
      <c r="K95" s="103" t="s">
        <v>68</v>
      </c>
      <c r="L95" s="108" t="s">
        <v>86</v>
      </c>
      <c r="M95" s="104" t="s">
        <v>183</v>
      </c>
      <c r="N95" s="95" t="s">
        <v>57</v>
      </c>
    </row>
    <row r="96" spans="1:15" s="33" customFormat="1" ht="15" customHeight="1" x14ac:dyDescent="0.25">
      <c r="A96" s="97">
        <v>159</v>
      </c>
      <c r="B96" s="87">
        <v>159</v>
      </c>
      <c r="C96" s="87" t="s">
        <v>52</v>
      </c>
      <c r="D96" s="98" t="s">
        <v>184</v>
      </c>
      <c r="E96" s="99" t="s">
        <v>54</v>
      </c>
      <c r="F96" s="90">
        <v>43294</v>
      </c>
      <c r="G96" s="100">
        <v>23</v>
      </c>
      <c r="H96" s="100">
        <v>23</v>
      </c>
      <c r="I96" s="101">
        <f t="shared" si="2"/>
        <v>1</v>
      </c>
      <c r="J96" s="102"/>
      <c r="K96" s="94" t="s">
        <v>59</v>
      </c>
      <c r="L96" s="104" t="s">
        <v>80</v>
      </c>
      <c r="M96" s="96" t="s">
        <v>57</v>
      </c>
      <c r="N96" s="95" t="s">
        <v>57</v>
      </c>
      <c r="O96" s="106"/>
    </row>
    <row r="97" spans="1:15" s="33" customFormat="1" ht="15" customHeight="1" x14ac:dyDescent="0.25">
      <c r="A97" s="97">
        <v>315</v>
      </c>
      <c r="B97" s="87">
        <v>160</v>
      </c>
      <c r="C97" s="87" t="s">
        <v>110</v>
      </c>
      <c r="D97" s="98" t="s">
        <v>185</v>
      </c>
      <c r="E97" s="99" t="s">
        <v>54</v>
      </c>
      <c r="F97" s="90">
        <v>42823</v>
      </c>
      <c r="G97" s="100">
        <v>24</v>
      </c>
      <c r="H97" s="100">
        <v>18</v>
      </c>
      <c r="I97" s="101">
        <f t="shared" si="2"/>
        <v>0.75</v>
      </c>
      <c r="J97" s="102"/>
      <c r="K97" s="103" t="s">
        <v>55</v>
      </c>
      <c r="L97" s="104" t="s">
        <v>186</v>
      </c>
      <c r="M97" s="104" t="s">
        <v>187</v>
      </c>
      <c r="N97" s="95" t="s">
        <v>97</v>
      </c>
    </row>
    <row r="98" spans="1:15" s="33" customFormat="1" ht="15" customHeight="1" x14ac:dyDescent="0.25">
      <c r="A98" s="97">
        <v>161</v>
      </c>
      <c r="B98" s="87">
        <v>161</v>
      </c>
      <c r="C98" s="87" t="s">
        <v>52</v>
      </c>
      <c r="D98" s="98" t="s">
        <v>188</v>
      </c>
      <c r="E98" s="99" t="s">
        <v>54</v>
      </c>
      <c r="F98" s="90">
        <v>43294</v>
      </c>
      <c r="G98" s="100">
        <v>19</v>
      </c>
      <c r="H98" s="100">
        <v>19</v>
      </c>
      <c r="I98" s="101">
        <f t="shared" si="2"/>
        <v>1</v>
      </c>
      <c r="J98" s="102"/>
      <c r="K98" s="94" t="s">
        <v>59</v>
      </c>
      <c r="L98" s="104" t="s">
        <v>80</v>
      </c>
      <c r="M98" s="96" t="s">
        <v>57</v>
      </c>
      <c r="N98" s="95" t="s">
        <v>57</v>
      </c>
      <c r="O98" s="106"/>
    </row>
    <row r="99" spans="1:15" s="33" customFormat="1" ht="15" customHeight="1" x14ac:dyDescent="0.25">
      <c r="A99" s="97">
        <v>162</v>
      </c>
      <c r="B99" s="87">
        <v>162</v>
      </c>
      <c r="C99" s="87" t="s">
        <v>52</v>
      </c>
      <c r="D99" s="98" t="s">
        <v>189</v>
      </c>
      <c r="E99" s="99" t="s">
        <v>54</v>
      </c>
      <c r="F99" s="90">
        <v>43294</v>
      </c>
      <c r="G99" s="100">
        <v>43</v>
      </c>
      <c r="H99" s="100">
        <v>3</v>
      </c>
      <c r="I99" s="101">
        <f t="shared" si="2"/>
        <v>6.9767441860465115E-2</v>
      </c>
      <c r="J99" s="102"/>
      <c r="K99" s="94" t="s">
        <v>59</v>
      </c>
      <c r="L99" s="104" t="s">
        <v>69</v>
      </c>
      <c r="M99" s="104" t="s">
        <v>190</v>
      </c>
      <c r="N99" s="95" t="s">
        <v>191</v>
      </c>
      <c r="O99"/>
    </row>
    <row r="100" spans="1:15" s="33" customFormat="1" ht="15" customHeight="1" x14ac:dyDescent="0.25">
      <c r="A100" s="97">
        <v>166</v>
      </c>
      <c r="B100" s="87">
        <v>166</v>
      </c>
      <c r="C100" s="87" t="s">
        <v>52</v>
      </c>
      <c r="D100" s="98" t="s">
        <v>192</v>
      </c>
      <c r="E100" s="99" t="s">
        <v>67</v>
      </c>
      <c r="F100" s="90">
        <v>43294</v>
      </c>
      <c r="G100" s="100">
        <v>28</v>
      </c>
      <c r="H100" s="100">
        <v>28</v>
      </c>
      <c r="I100" s="101">
        <f t="shared" si="2"/>
        <v>1</v>
      </c>
      <c r="J100" s="102"/>
      <c r="K100" s="103" t="s">
        <v>68</v>
      </c>
      <c r="L100" s="108" t="s">
        <v>83</v>
      </c>
      <c r="M100" s="96" t="s">
        <v>57</v>
      </c>
      <c r="N100" s="95" t="s">
        <v>57</v>
      </c>
    </row>
    <row r="101" spans="1:15" s="33" customFormat="1" ht="15" customHeight="1" x14ac:dyDescent="0.25">
      <c r="A101" s="97">
        <v>167</v>
      </c>
      <c r="B101" s="87">
        <v>167</v>
      </c>
      <c r="C101" s="87" t="s">
        <v>52</v>
      </c>
      <c r="D101" s="98" t="s">
        <v>193</v>
      </c>
      <c r="E101" s="99" t="s">
        <v>54</v>
      </c>
      <c r="F101" s="90">
        <v>43293</v>
      </c>
      <c r="G101" s="100">
        <v>32</v>
      </c>
      <c r="H101" s="100">
        <v>0</v>
      </c>
      <c r="I101" s="101">
        <f t="shared" si="2"/>
        <v>0</v>
      </c>
      <c r="J101" s="102"/>
      <c r="K101" s="94" t="s">
        <v>59</v>
      </c>
      <c r="L101" s="104" t="s">
        <v>194</v>
      </c>
      <c r="M101" s="114" t="s">
        <v>195</v>
      </c>
      <c r="N101" s="95" t="s">
        <v>97</v>
      </c>
      <c r="O101"/>
    </row>
    <row r="102" spans="1:15" s="33" customFormat="1" ht="15" customHeight="1" x14ac:dyDescent="0.25">
      <c r="A102" s="97">
        <v>169</v>
      </c>
      <c r="B102" s="87">
        <v>169</v>
      </c>
      <c r="C102" s="87" t="s">
        <v>52</v>
      </c>
      <c r="D102" s="98" t="s">
        <v>196</v>
      </c>
      <c r="E102" s="99" t="s">
        <v>76</v>
      </c>
      <c r="F102" s="90">
        <v>43293</v>
      </c>
      <c r="G102" s="100">
        <v>27</v>
      </c>
      <c r="H102" s="100">
        <v>1</v>
      </c>
      <c r="I102" s="101">
        <f t="shared" si="2"/>
        <v>3.7037037037037035E-2</v>
      </c>
      <c r="J102" s="102"/>
      <c r="K102" s="94" t="s">
        <v>59</v>
      </c>
      <c r="L102" s="104" t="s">
        <v>60</v>
      </c>
      <c r="M102" s="104" t="s">
        <v>197</v>
      </c>
      <c r="N102" s="95" t="s">
        <v>62</v>
      </c>
    </row>
    <row r="103" spans="1:15" s="33" customFormat="1" ht="15" customHeight="1" x14ac:dyDescent="0.25">
      <c r="A103" s="97">
        <v>170</v>
      </c>
      <c r="B103" s="87">
        <v>170</v>
      </c>
      <c r="C103" s="87" t="s">
        <v>198</v>
      </c>
      <c r="D103" s="98" t="s">
        <v>199</v>
      </c>
      <c r="E103" s="99" t="s">
        <v>67</v>
      </c>
      <c r="F103" s="90">
        <v>43294</v>
      </c>
      <c r="G103" s="100">
        <v>42</v>
      </c>
      <c r="H103" s="100">
        <v>42</v>
      </c>
      <c r="I103" s="101">
        <f t="shared" si="2"/>
        <v>1</v>
      </c>
      <c r="J103" s="102"/>
      <c r="K103" s="103" t="s">
        <v>101</v>
      </c>
      <c r="L103" s="104" t="s">
        <v>101</v>
      </c>
      <c r="M103" s="96" t="s">
        <v>57</v>
      </c>
      <c r="N103" s="95" t="s">
        <v>57</v>
      </c>
    </row>
    <row r="104" spans="1:15" s="33" customFormat="1" ht="15" customHeight="1" x14ac:dyDescent="0.25">
      <c r="A104" s="97">
        <v>171</v>
      </c>
      <c r="B104" s="87">
        <v>171</v>
      </c>
      <c r="C104" s="87" t="s">
        <v>52</v>
      </c>
      <c r="D104" s="98" t="s">
        <v>200</v>
      </c>
      <c r="E104" s="99" t="s">
        <v>67</v>
      </c>
      <c r="F104" s="90">
        <v>43294</v>
      </c>
      <c r="G104" s="100">
        <v>26</v>
      </c>
      <c r="H104" s="100">
        <v>26</v>
      </c>
      <c r="I104" s="101">
        <f t="shared" si="2"/>
        <v>1</v>
      </c>
      <c r="J104" s="102"/>
      <c r="K104" s="103" t="s">
        <v>68</v>
      </c>
      <c r="L104" s="104" t="s">
        <v>69</v>
      </c>
      <c r="M104" s="96" t="s">
        <v>57</v>
      </c>
      <c r="N104" s="95" t="s">
        <v>57</v>
      </c>
    </row>
    <row r="105" spans="1:15" ht="15" customHeight="1" x14ac:dyDescent="0.25">
      <c r="A105" s="85">
        <v>141</v>
      </c>
      <c r="B105" s="86">
        <v>842</v>
      </c>
      <c r="C105" s="87" t="s">
        <v>172</v>
      </c>
      <c r="D105" s="88" t="s">
        <v>201</v>
      </c>
      <c r="E105" s="89" t="s">
        <v>54</v>
      </c>
      <c r="F105" s="112">
        <v>42246</v>
      </c>
      <c r="G105" s="91">
        <v>0</v>
      </c>
      <c r="H105" s="91">
        <v>0</v>
      </c>
      <c r="I105" s="92">
        <v>0</v>
      </c>
      <c r="K105" s="103" t="s">
        <v>101</v>
      </c>
      <c r="L105" s="104" t="s">
        <v>101</v>
      </c>
      <c r="M105" s="113"/>
      <c r="N105" s="113"/>
    </row>
    <row r="106" spans="1:15" s="33" customFormat="1" ht="15" customHeight="1" x14ac:dyDescent="0.25">
      <c r="A106" s="97">
        <v>205</v>
      </c>
      <c r="B106" s="87">
        <v>172</v>
      </c>
      <c r="C106" s="87" t="s">
        <v>110</v>
      </c>
      <c r="D106" s="98" t="s">
        <v>202</v>
      </c>
      <c r="E106" s="99" t="s">
        <v>54</v>
      </c>
      <c r="F106" s="90">
        <v>43294</v>
      </c>
      <c r="G106" s="100">
        <v>19</v>
      </c>
      <c r="H106" s="100">
        <v>4</v>
      </c>
      <c r="I106" s="101">
        <f t="shared" ref="I106:I146" si="3">H106/G106</f>
        <v>0.21052631578947367</v>
      </c>
      <c r="J106" s="102"/>
      <c r="K106" s="94" t="s">
        <v>59</v>
      </c>
      <c r="L106" s="104" t="s">
        <v>69</v>
      </c>
      <c r="M106" s="104" t="s">
        <v>203</v>
      </c>
      <c r="N106" s="95" t="s">
        <v>97</v>
      </c>
      <c r="O106"/>
    </row>
    <row r="107" spans="1:15" s="33" customFormat="1" ht="15" customHeight="1" x14ac:dyDescent="0.25">
      <c r="A107" s="97">
        <v>173</v>
      </c>
      <c r="B107" s="87">
        <v>173</v>
      </c>
      <c r="C107" s="87" t="s">
        <v>52</v>
      </c>
      <c r="D107" s="98" t="s">
        <v>204</v>
      </c>
      <c r="E107" s="99" t="s">
        <v>54</v>
      </c>
      <c r="F107" s="90">
        <v>43209</v>
      </c>
      <c r="G107" s="100">
        <v>35</v>
      </c>
      <c r="H107" s="100">
        <v>3</v>
      </c>
      <c r="I107" s="101">
        <f t="shared" si="3"/>
        <v>8.5714285714285715E-2</v>
      </c>
      <c r="J107" s="102"/>
      <c r="K107" s="94" t="s">
        <v>59</v>
      </c>
      <c r="L107" s="104" t="s">
        <v>86</v>
      </c>
      <c r="M107" s="104" t="s">
        <v>205</v>
      </c>
      <c r="N107" s="95" t="s">
        <v>97</v>
      </c>
      <c r="O107"/>
    </row>
    <row r="108" spans="1:15" s="33" customFormat="1" ht="15" customHeight="1" x14ac:dyDescent="0.25">
      <c r="A108" s="97">
        <v>175</v>
      </c>
      <c r="B108" s="87">
        <v>175</v>
      </c>
      <c r="C108" s="87" t="s">
        <v>52</v>
      </c>
      <c r="D108" s="98" t="s">
        <v>206</v>
      </c>
      <c r="E108" s="99" t="s">
        <v>54</v>
      </c>
      <c r="F108" s="90">
        <v>43294</v>
      </c>
      <c r="G108" s="100">
        <v>47</v>
      </c>
      <c r="H108" s="100">
        <v>0</v>
      </c>
      <c r="I108" s="101">
        <f t="shared" si="3"/>
        <v>0</v>
      </c>
      <c r="J108" s="102"/>
      <c r="K108" s="94" t="s">
        <v>59</v>
      </c>
      <c r="L108" s="104" t="s">
        <v>80</v>
      </c>
      <c r="M108" s="104" t="s">
        <v>207</v>
      </c>
      <c r="N108" s="95" t="s">
        <v>62</v>
      </c>
    </row>
    <row r="109" spans="1:15" s="33" customFormat="1" ht="15" customHeight="1" x14ac:dyDescent="0.25">
      <c r="A109" s="97">
        <v>177</v>
      </c>
      <c r="B109" s="87">
        <v>177</v>
      </c>
      <c r="C109" s="87" t="s">
        <v>52</v>
      </c>
      <c r="D109" s="98" t="s">
        <v>208</v>
      </c>
      <c r="E109" s="99" t="s">
        <v>54</v>
      </c>
      <c r="F109" s="90">
        <v>43294</v>
      </c>
      <c r="G109" s="100">
        <v>29</v>
      </c>
      <c r="H109" s="100">
        <v>29</v>
      </c>
      <c r="I109" s="101">
        <f t="shared" si="3"/>
        <v>1</v>
      </c>
      <c r="J109" s="102"/>
      <c r="K109" s="94" t="s">
        <v>55</v>
      </c>
      <c r="L109" s="104" t="s">
        <v>129</v>
      </c>
      <c r="M109" s="96" t="s">
        <v>57</v>
      </c>
      <c r="N109" s="95" t="s">
        <v>57</v>
      </c>
      <c r="O109" s="115"/>
    </row>
    <row r="110" spans="1:15" s="33" customFormat="1" ht="15" customHeight="1" x14ac:dyDescent="0.25">
      <c r="A110" s="97">
        <v>179</v>
      </c>
      <c r="B110" s="87">
        <v>179</v>
      </c>
      <c r="C110" s="87" t="s">
        <v>52</v>
      </c>
      <c r="D110" s="98" t="s">
        <v>209</v>
      </c>
      <c r="E110" s="99" t="s">
        <v>76</v>
      </c>
      <c r="F110" s="90">
        <v>43294</v>
      </c>
      <c r="G110" s="100">
        <v>19</v>
      </c>
      <c r="H110" s="100">
        <v>19</v>
      </c>
      <c r="I110" s="101">
        <f t="shared" si="3"/>
        <v>1</v>
      </c>
      <c r="J110" s="102"/>
      <c r="K110" s="103" t="s">
        <v>101</v>
      </c>
      <c r="L110" s="104" t="s">
        <v>101</v>
      </c>
      <c r="M110" s="96" t="s">
        <v>57</v>
      </c>
      <c r="N110" s="95" t="s">
        <v>57</v>
      </c>
    </row>
    <row r="111" spans="1:15" s="33" customFormat="1" ht="15" customHeight="1" x14ac:dyDescent="0.25">
      <c r="A111" s="97">
        <v>181</v>
      </c>
      <c r="B111" s="87">
        <v>181</v>
      </c>
      <c r="C111" s="87" t="s">
        <v>198</v>
      </c>
      <c r="D111" s="98" t="s">
        <v>210</v>
      </c>
      <c r="E111" s="99" t="s">
        <v>54</v>
      </c>
      <c r="F111" s="90">
        <v>43294</v>
      </c>
      <c r="G111" s="100">
        <v>35</v>
      </c>
      <c r="H111" s="100">
        <v>35</v>
      </c>
      <c r="I111" s="101">
        <f t="shared" si="3"/>
        <v>1</v>
      </c>
      <c r="J111" s="102"/>
      <c r="K111" s="94" t="s">
        <v>55</v>
      </c>
      <c r="L111" s="104" t="s">
        <v>56</v>
      </c>
      <c r="M111" s="96" t="s">
        <v>57</v>
      </c>
      <c r="N111" s="96" t="s">
        <v>57</v>
      </c>
      <c r="O111" s="116"/>
    </row>
    <row r="112" spans="1:15" s="33" customFormat="1" ht="15" customHeight="1" x14ac:dyDescent="0.25">
      <c r="A112" s="97">
        <v>185</v>
      </c>
      <c r="B112" s="87">
        <v>185</v>
      </c>
      <c r="C112" s="87" t="s">
        <v>52</v>
      </c>
      <c r="D112" s="98" t="s">
        <v>211</v>
      </c>
      <c r="E112" s="99" t="s">
        <v>54</v>
      </c>
      <c r="F112" s="90">
        <v>43294</v>
      </c>
      <c r="G112" s="100">
        <v>30</v>
      </c>
      <c r="H112" s="100">
        <v>7</v>
      </c>
      <c r="I112" s="101">
        <f t="shared" si="3"/>
        <v>0.23333333333333334</v>
      </c>
      <c r="J112" s="102"/>
      <c r="K112" s="94" t="s">
        <v>59</v>
      </c>
      <c r="L112" s="104" t="s">
        <v>69</v>
      </c>
      <c r="M112" s="104" t="s">
        <v>212</v>
      </c>
      <c r="N112" s="95" t="s">
        <v>97</v>
      </c>
      <c r="O112"/>
    </row>
    <row r="113" spans="1:15" s="33" customFormat="1" ht="15" customHeight="1" x14ac:dyDescent="0.25">
      <c r="A113" s="97">
        <v>195</v>
      </c>
      <c r="B113" s="87">
        <v>195</v>
      </c>
      <c r="C113" s="87" t="s">
        <v>52</v>
      </c>
      <c r="D113" s="98" t="s">
        <v>213</v>
      </c>
      <c r="E113" s="99" t="s">
        <v>67</v>
      </c>
      <c r="F113" s="90">
        <v>43294</v>
      </c>
      <c r="G113" s="100">
        <v>43</v>
      </c>
      <c r="H113" s="100">
        <v>43</v>
      </c>
      <c r="I113" s="101">
        <f t="shared" si="3"/>
        <v>1</v>
      </c>
      <c r="J113" s="102"/>
      <c r="K113" s="103" t="s">
        <v>68</v>
      </c>
      <c r="L113" s="108" t="s">
        <v>83</v>
      </c>
      <c r="M113" s="96" t="s">
        <v>57</v>
      </c>
      <c r="N113" s="95" t="s">
        <v>57</v>
      </c>
    </row>
    <row r="114" spans="1:15" s="33" customFormat="1" ht="15" customHeight="1" x14ac:dyDescent="0.25">
      <c r="A114" s="97">
        <v>197</v>
      </c>
      <c r="B114" s="87">
        <v>197</v>
      </c>
      <c r="C114" s="87" t="s">
        <v>52</v>
      </c>
      <c r="D114" s="98" t="s">
        <v>214</v>
      </c>
      <c r="E114" s="99" t="s">
        <v>67</v>
      </c>
      <c r="F114" s="90">
        <v>43294</v>
      </c>
      <c r="G114" s="100">
        <v>25</v>
      </c>
      <c r="H114" s="100">
        <v>25</v>
      </c>
      <c r="I114" s="101">
        <f t="shared" si="3"/>
        <v>1</v>
      </c>
      <c r="J114" s="102"/>
      <c r="K114" s="103" t="s">
        <v>101</v>
      </c>
      <c r="L114" s="104" t="s">
        <v>101</v>
      </c>
      <c r="M114" s="96" t="s">
        <v>57</v>
      </c>
      <c r="N114" s="95" t="s">
        <v>57</v>
      </c>
    </row>
    <row r="115" spans="1:15" s="33" customFormat="1" ht="15" customHeight="1" x14ac:dyDescent="0.25">
      <c r="A115" s="97">
        <v>199</v>
      </c>
      <c r="B115" s="87">
        <v>199</v>
      </c>
      <c r="C115" s="87" t="s">
        <v>52</v>
      </c>
      <c r="D115" s="98" t="s">
        <v>215</v>
      </c>
      <c r="E115" s="99" t="s">
        <v>54</v>
      </c>
      <c r="F115" s="90">
        <v>43294</v>
      </c>
      <c r="G115" s="100">
        <v>34</v>
      </c>
      <c r="H115" s="100">
        <v>34</v>
      </c>
      <c r="I115" s="101">
        <f t="shared" si="3"/>
        <v>1</v>
      </c>
      <c r="J115" s="102"/>
      <c r="K115" s="103" t="s">
        <v>68</v>
      </c>
      <c r="L115" s="108" t="s">
        <v>83</v>
      </c>
      <c r="M115" s="96" t="s">
        <v>57</v>
      </c>
      <c r="N115" s="95" t="s">
        <v>57</v>
      </c>
    </row>
    <row r="116" spans="1:15" s="33" customFormat="1" ht="15" customHeight="1" x14ac:dyDescent="0.25">
      <c r="A116" s="97">
        <v>200</v>
      </c>
      <c r="B116" s="87">
        <v>200</v>
      </c>
      <c r="C116" s="87" t="s">
        <v>52</v>
      </c>
      <c r="D116" s="98" t="s">
        <v>216</v>
      </c>
      <c r="E116" s="99" t="s">
        <v>54</v>
      </c>
      <c r="F116" s="90">
        <v>43294</v>
      </c>
      <c r="G116" s="100">
        <v>32</v>
      </c>
      <c r="H116" s="100">
        <v>32</v>
      </c>
      <c r="I116" s="101">
        <f t="shared" si="3"/>
        <v>1</v>
      </c>
      <c r="J116" s="102"/>
      <c r="K116" s="103" t="s">
        <v>101</v>
      </c>
      <c r="L116" s="104" t="s">
        <v>101</v>
      </c>
      <c r="M116" s="96" t="s">
        <v>57</v>
      </c>
      <c r="N116" s="95" t="s">
        <v>57</v>
      </c>
    </row>
    <row r="117" spans="1:15" s="33" customFormat="1" ht="15" customHeight="1" x14ac:dyDescent="0.25">
      <c r="A117" s="97">
        <v>201</v>
      </c>
      <c r="B117" s="87">
        <v>201</v>
      </c>
      <c r="C117" s="87" t="s">
        <v>52</v>
      </c>
      <c r="D117" s="98" t="s">
        <v>217</v>
      </c>
      <c r="E117" s="99" t="s">
        <v>54</v>
      </c>
      <c r="F117" s="90">
        <v>43294</v>
      </c>
      <c r="G117" s="100">
        <v>33</v>
      </c>
      <c r="H117" s="100">
        <v>33</v>
      </c>
      <c r="I117" s="101">
        <f t="shared" si="3"/>
        <v>1</v>
      </c>
      <c r="J117" s="102"/>
      <c r="K117" s="103" t="s">
        <v>68</v>
      </c>
      <c r="L117" s="108" t="s">
        <v>83</v>
      </c>
      <c r="M117" s="96" t="s">
        <v>57</v>
      </c>
      <c r="N117" s="95" t="s">
        <v>57</v>
      </c>
    </row>
    <row r="118" spans="1:15" s="33" customFormat="1" ht="15" customHeight="1" x14ac:dyDescent="0.25">
      <c r="A118" s="97">
        <v>203</v>
      </c>
      <c r="B118" s="87">
        <v>203</v>
      </c>
      <c r="C118" s="87" t="s">
        <v>52</v>
      </c>
      <c r="D118" s="98" t="s">
        <v>218</v>
      </c>
      <c r="E118" s="99" t="s">
        <v>54</v>
      </c>
      <c r="F118" s="90">
        <v>43294</v>
      </c>
      <c r="G118" s="100">
        <v>28</v>
      </c>
      <c r="H118" s="100">
        <v>18</v>
      </c>
      <c r="I118" s="101">
        <f t="shared" si="3"/>
        <v>0.6428571428571429</v>
      </c>
      <c r="J118" s="102"/>
      <c r="K118" s="94" t="s">
        <v>59</v>
      </c>
      <c r="L118" s="104" t="s">
        <v>69</v>
      </c>
      <c r="M118" s="104" t="s">
        <v>219</v>
      </c>
      <c r="N118" s="95" t="s">
        <v>62</v>
      </c>
      <c r="O118" s="105"/>
    </row>
    <row r="119" spans="1:15" s="33" customFormat="1" ht="15" customHeight="1" x14ac:dyDescent="0.25">
      <c r="A119" s="97">
        <v>206</v>
      </c>
      <c r="B119" s="87">
        <v>206</v>
      </c>
      <c r="C119" s="87" t="s">
        <v>52</v>
      </c>
      <c r="D119" s="98" t="s">
        <v>220</v>
      </c>
      <c r="E119" s="99" t="s">
        <v>67</v>
      </c>
      <c r="F119" s="90">
        <v>43294</v>
      </c>
      <c r="G119" s="100">
        <v>42</v>
      </c>
      <c r="H119" s="100">
        <v>35</v>
      </c>
      <c r="I119" s="101">
        <f t="shared" si="3"/>
        <v>0.83333333333333337</v>
      </c>
      <c r="J119" s="102"/>
      <c r="K119" s="103" t="s">
        <v>68</v>
      </c>
      <c r="L119" s="104" t="s">
        <v>221</v>
      </c>
      <c r="M119" s="96" t="s">
        <v>222</v>
      </c>
      <c r="N119" s="95" t="s">
        <v>57</v>
      </c>
      <c r="O119"/>
    </row>
    <row r="120" spans="1:15" s="33" customFormat="1" ht="15" customHeight="1" x14ac:dyDescent="0.25">
      <c r="A120" s="97">
        <v>210</v>
      </c>
      <c r="B120" s="87">
        <v>210</v>
      </c>
      <c r="C120" s="87" t="s">
        <v>52</v>
      </c>
      <c r="D120" s="98" t="s">
        <v>223</v>
      </c>
      <c r="E120" s="99" t="s">
        <v>67</v>
      </c>
      <c r="F120" s="90">
        <v>43294</v>
      </c>
      <c r="G120" s="100">
        <v>39</v>
      </c>
      <c r="H120" s="100">
        <v>39</v>
      </c>
      <c r="I120" s="101">
        <f t="shared" si="3"/>
        <v>1</v>
      </c>
      <c r="J120" s="102"/>
      <c r="K120" s="103" t="s">
        <v>68</v>
      </c>
      <c r="L120" s="108" t="s">
        <v>83</v>
      </c>
      <c r="M120" s="96" t="s">
        <v>57</v>
      </c>
      <c r="N120" s="95" t="s">
        <v>57</v>
      </c>
    </row>
    <row r="121" spans="1:15" s="33" customFormat="1" ht="15" customHeight="1" x14ac:dyDescent="0.25">
      <c r="A121" s="97">
        <v>214</v>
      </c>
      <c r="B121" s="87">
        <v>214</v>
      </c>
      <c r="C121" s="87" t="s">
        <v>110</v>
      </c>
      <c r="D121" s="98" t="s">
        <v>224</v>
      </c>
      <c r="E121" s="99" t="s">
        <v>67</v>
      </c>
      <c r="F121" s="90">
        <v>43294</v>
      </c>
      <c r="G121" s="100">
        <v>14</v>
      </c>
      <c r="H121" s="100">
        <v>14</v>
      </c>
      <c r="I121" s="101">
        <f t="shared" si="3"/>
        <v>1</v>
      </c>
      <c r="J121" s="102"/>
      <c r="K121" s="103" t="s">
        <v>88</v>
      </c>
      <c r="L121" s="104" t="s">
        <v>69</v>
      </c>
      <c r="M121" s="96" t="s">
        <v>225</v>
      </c>
      <c r="N121" s="95" t="s">
        <v>62</v>
      </c>
    </row>
    <row r="122" spans="1:15" s="33" customFormat="1" ht="15" customHeight="1" x14ac:dyDescent="0.25">
      <c r="A122" s="97">
        <v>215</v>
      </c>
      <c r="B122" s="87">
        <v>215</v>
      </c>
      <c r="C122" s="87" t="s">
        <v>52</v>
      </c>
      <c r="D122" s="98" t="s">
        <v>226</v>
      </c>
      <c r="E122" s="99" t="s">
        <v>54</v>
      </c>
      <c r="F122" s="90">
        <v>43294</v>
      </c>
      <c r="G122" s="100">
        <v>28</v>
      </c>
      <c r="H122" s="100">
        <v>28</v>
      </c>
      <c r="I122" s="101">
        <f t="shared" si="3"/>
        <v>1</v>
      </c>
      <c r="J122" s="102"/>
      <c r="K122" s="103" t="s">
        <v>101</v>
      </c>
      <c r="L122" s="104" t="s">
        <v>101</v>
      </c>
      <c r="M122" s="96" t="s">
        <v>57</v>
      </c>
      <c r="N122" s="95" t="s">
        <v>57</v>
      </c>
    </row>
    <row r="123" spans="1:15" s="33" customFormat="1" ht="15" customHeight="1" x14ac:dyDescent="0.25">
      <c r="A123" s="97">
        <v>217</v>
      </c>
      <c r="B123" s="87">
        <v>217</v>
      </c>
      <c r="C123" s="87" t="s">
        <v>52</v>
      </c>
      <c r="D123" s="98" t="s">
        <v>227</v>
      </c>
      <c r="E123" s="99" t="s">
        <v>54</v>
      </c>
      <c r="F123" s="90">
        <v>43294</v>
      </c>
      <c r="G123" s="100">
        <v>43</v>
      </c>
      <c r="H123" s="100">
        <v>43</v>
      </c>
      <c r="I123" s="101">
        <f t="shared" si="3"/>
        <v>1</v>
      </c>
      <c r="J123" s="102"/>
      <c r="K123" s="103" t="s">
        <v>101</v>
      </c>
      <c r="L123" s="104" t="s">
        <v>101</v>
      </c>
      <c r="M123" s="96" t="s">
        <v>57</v>
      </c>
      <c r="N123" s="95" t="s">
        <v>57</v>
      </c>
    </row>
    <row r="124" spans="1:15" s="33" customFormat="1" ht="15" customHeight="1" x14ac:dyDescent="0.25">
      <c r="A124" s="97">
        <v>218</v>
      </c>
      <c r="B124" s="87">
        <v>218</v>
      </c>
      <c r="C124" s="87" t="s">
        <v>52</v>
      </c>
      <c r="D124" s="98" t="s">
        <v>228</v>
      </c>
      <c r="E124" s="99" t="s">
        <v>67</v>
      </c>
      <c r="F124" s="90">
        <v>43294</v>
      </c>
      <c r="G124" s="100">
        <v>31</v>
      </c>
      <c r="H124" s="100">
        <v>31</v>
      </c>
      <c r="I124" s="101">
        <f t="shared" si="3"/>
        <v>1</v>
      </c>
      <c r="J124" s="102"/>
      <c r="K124" s="103" t="s">
        <v>68</v>
      </c>
      <c r="L124" s="108" t="s">
        <v>86</v>
      </c>
      <c r="M124" s="96" t="s">
        <v>57</v>
      </c>
      <c r="N124" s="95" t="s">
        <v>57</v>
      </c>
    </row>
    <row r="125" spans="1:15" s="33" customFormat="1" ht="15" customHeight="1" x14ac:dyDescent="0.25">
      <c r="A125" s="97">
        <v>219</v>
      </c>
      <c r="B125" s="87">
        <v>219</v>
      </c>
      <c r="C125" s="87" t="s">
        <v>52</v>
      </c>
      <c r="D125" s="98" t="s">
        <v>229</v>
      </c>
      <c r="E125" s="99" t="s">
        <v>54</v>
      </c>
      <c r="F125" s="90">
        <v>43294</v>
      </c>
      <c r="G125" s="100">
        <v>35</v>
      </c>
      <c r="H125" s="100">
        <v>35</v>
      </c>
      <c r="I125" s="101">
        <f t="shared" si="3"/>
        <v>1</v>
      </c>
      <c r="J125" s="102"/>
      <c r="K125" s="103" t="s">
        <v>68</v>
      </c>
      <c r="L125" s="108" t="s">
        <v>83</v>
      </c>
      <c r="M125" s="96" t="s">
        <v>57</v>
      </c>
      <c r="N125" s="95" t="s">
        <v>57</v>
      </c>
    </row>
    <row r="126" spans="1:15" s="33" customFormat="1" ht="15" customHeight="1" x14ac:dyDescent="0.25">
      <c r="A126" s="97">
        <v>329</v>
      </c>
      <c r="B126" s="87">
        <v>222</v>
      </c>
      <c r="C126" s="87" t="s">
        <v>110</v>
      </c>
      <c r="D126" s="98" t="s">
        <v>230</v>
      </c>
      <c r="E126" s="99" t="s">
        <v>54</v>
      </c>
      <c r="F126" s="90">
        <v>43294</v>
      </c>
      <c r="G126" s="100">
        <v>0</v>
      </c>
      <c r="H126" s="100">
        <v>0</v>
      </c>
      <c r="I126" s="92">
        <v>0</v>
      </c>
      <c r="J126" s="102"/>
      <c r="K126" s="103" t="s">
        <v>55</v>
      </c>
      <c r="L126" s="104" t="s">
        <v>231</v>
      </c>
      <c r="M126" s="104" t="s">
        <v>232</v>
      </c>
      <c r="N126" s="95" t="s">
        <v>57</v>
      </c>
    </row>
    <row r="127" spans="1:15" s="33" customFormat="1" ht="15" customHeight="1" x14ac:dyDescent="0.25">
      <c r="A127" s="97">
        <v>223</v>
      </c>
      <c r="B127" s="87">
        <v>223</v>
      </c>
      <c r="C127" s="87" t="s">
        <v>52</v>
      </c>
      <c r="D127" s="98" t="s">
        <v>233</v>
      </c>
      <c r="E127" s="99" t="s">
        <v>67</v>
      </c>
      <c r="F127" s="90">
        <v>43291</v>
      </c>
      <c r="G127" s="100">
        <v>44</v>
      </c>
      <c r="H127" s="100">
        <v>43</v>
      </c>
      <c r="I127" s="101">
        <f t="shared" si="3"/>
        <v>0.97727272727272729</v>
      </c>
      <c r="J127" s="102"/>
      <c r="K127" s="103" t="s">
        <v>68</v>
      </c>
      <c r="L127" s="108" t="s">
        <v>86</v>
      </c>
      <c r="M127" s="104" t="s">
        <v>183</v>
      </c>
      <c r="N127" s="95" t="s">
        <v>57</v>
      </c>
    </row>
    <row r="128" spans="1:15" s="33" customFormat="1" ht="15" customHeight="1" x14ac:dyDescent="0.25">
      <c r="A128" s="97">
        <v>225</v>
      </c>
      <c r="B128" s="87">
        <v>225</v>
      </c>
      <c r="C128" s="87" t="s">
        <v>52</v>
      </c>
      <c r="D128" s="98" t="s">
        <v>234</v>
      </c>
      <c r="E128" s="99" t="s">
        <v>76</v>
      </c>
      <c r="F128" s="90">
        <v>43293</v>
      </c>
      <c r="G128" s="100">
        <v>22</v>
      </c>
      <c r="H128" s="100">
        <v>1</v>
      </c>
      <c r="I128" s="101">
        <f t="shared" si="3"/>
        <v>4.5454545454545456E-2</v>
      </c>
      <c r="J128" s="102"/>
      <c r="K128" s="94" t="s">
        <v>59</v>
      </c>
      <c r="L128" s="104" t="s">
        <v>86</v>
      </c>
      <c r="M128" s="104" t="s">
        <v>235</v>
      </c>
      <c r="N128" s="95" t="s">
        <v>62</v>
      </c>
    </row>
    <row r="129" spans="1:15" s="33" customFormat="1" ht="15" customHeight="1" x14ac:dyDescent="0.25">
      <c r="A129" s="97">
        <v>227</v>
      </c>
      <c r="B129" s="87">
        <v>227</v>
      </c>
      <c r="C129" s="87" t="s">
        <v>52</v>
      </c>
      <c r="D129" s="98" t="s">
        <v>236</v>
      </c>
      <c r="E129" s="99" t="s">
        <v>76</v>
      </c>
      <c r="F129" s="90">
        <v>43294</v>
      </c>
      <c r="G129" s="100">
        <v>18</v>
      </c>
      <c r="H129" s="100">
        <v>2</v>
      </c>
      <c r="I129" s="101">
        <f t="shared" si="3"/>
        <v>0.1111111111111111</v>
      </c>
      <c r="J129" s="102"/>
      <c r="K129" s="94" t="s">
        <v>59</v>
      </c>
      <c r="L129" s="104" t="s">
        <v>83</v>
      </c>
      <c r="M129" s="104" t="s">
        <v>237</v>
      </c>
      <c r="N129" s="95" t="s">
        <v>97</v>
      </c>
      <c r="O129"/>
    </row>
    <row r="130" spans="1:15" s="33" customFormat="1" ht="15" customHeight="1" x14ac:dyDescent="0.25">
      <c r="A130" s="97">
        <v>229</v>
      </c>
      <c r="B130" s="87">
        <v>229</v>
      </c>
      <c r="C130" s="87" t="s">
        <v>52</v>
      </c>
      <c r="D130" s="98" t="s">
        <v>238</v>
      </c>
      <c r="E130" s="99" t="s">
        <v>67</v>
      </c>
      <c r="F130" s="90">
        <v>43294</v>
      </c>
      <c r="G130" s="100">
        <v>28</v>
      </c>
      <c r="H130" s="100">
        <v>28</v>
      </c>
      <c r="I130" s="101">
        <f t="shared" si="3"/>
        <v>1</v>
      </c>
      <c r="J130" s="102"/>
      <c r="K130" s="103" t="s">
        <v>68</v>
      </c>
      <c r="L130" s="108" t="s">
        <v>86</v>
      </c>
      <c r="M130" s="108" t="s">
        <v>239</v>
      </c>
      <c r="N130" s="95" t="s">
        <v>57</v>
      </c>
      <c r="O130" s="115"/>
    </row>
    <row r="131" spans="1:15" s="33" customFormat="1" ht="15" customHeight="1" x14ac:dyDescent="0.25">
      <c r="A131" s="97">
        <v>230</v>
      </c>
      <c r="B131" s="87">
        <v>230</v>
      </c>
      <c r="C131" s="87" t="s">
        <v>52</v>
      </c>
      <c r="D131" s="98" t="s">
        <v>240</v>
      </c>
      <c r="E131" s="99" t="s">
        <v>67</v>
      </c>
      <c r="F131" s="90">
        <v>43294</v>
      </c>
      <c r="G131" s="100">
        <v>56</v>
      </c>
      <c r="H131" s="100">
        <v>56</v>
      </c>
      <c r="I131" s="101">
        <f t="shared" si="3"/>
        <v>1</v>
      </c>
      <c r="J131" s="102"/>
      <c r="K131" s="103" t="s">
        <v>68</v>
      </c>
      <c r="L131" s="108" t="s">
        <v>83</v>
      </c>
      <c r="M131" s="96" t="s">
        <v>57</v>
      </c>
      <c r="N131" s="95" t="s">
        <v>57</v>
      </c>
    </row>
    <row r="132" spans="1:15" s="33" customFormat="1" ht="15" customHeight="1" x14ac:dyDescent="0.25">
      <c r="A132" s="97">
        <v>235</v>
      </c>
      <c r="B132" s="87">
        <v>235</v>
      </c>
      <c r="C132" s="87" t="s">
        <v>52</v>
      </c>
      <c r="D132" s="98" t="s">
        <v>241</v>
      </c>
      <c r="E132" s="99" t="s">
        <v>67</v>
      </c>
      <c r="F132" s="90">
        <v>43294</v>
      </c>
      <c r="G132" s="100">
        <v>26</v>
      </c>
      <c r="H132" s="100">
        <v>26</v>
      </c>
      <c r="I132" s="101">
        <f t="shared" si="3"/>
        <v>1</v>
      </c>
      <c r="J132" s="102"/>
      <c r="K132" s="103" t="s">
        <v>68</v>
      </c>
      <c r="L132" s="104" t="s">
        <v>69</v>
      </c>
      <c r="M132" s="104" t="s">
        <v>242</v>
      </c>
      <c r="N132" s="95" t="s">
        <v>57</v>
      </c>
    </row>
    <row r="133" spans="1:15" s="33" customFormat="1" ht="15" customHeight="1" x14ac:dyDescent="0.25">
      <c r="A133" s="97" t="s">
        <v>243</v>
      </c>
      <c r="B133" s="87">
        <v>236</v>
      </c>
      <c r="C133" s="87" t="s">
        <v>52</v>
      </c>
      <c r="D133" s="98" t="s">
        <v>244</v>
      </c>
      <c r="E133" s="99" t="s">
        <v>67</v>
      </c>
      <c r="F133" s="90">
        <v>43294</v>
      </c>
      <c r="G133" s="100">
        <v>26</v>
      </c>
      <c r="H133" s="100">
        <v>26</v>
      </c>
      <c r="I133" s="101">
        <f t="shared" si="3"/>
        <v>1</v>
      </c>
      <c r="J133" s="102"/>
      <c r="K133" s="103" t="s">
        <v>101</v>
      </c>
      <c r="L133" s="104" t="s">
        <v>101</v>
      </c>
      <c r="M133" s="96" t="s">
        <v>57</v>
      </c>
      <c r="N133" s="95" t="s">
        <v>57</v>
      </c>
    </row>
    <row r="134" spans="1:15" s="33" customFormat="1" ht="15" customHeight="1" x14ac:dyDescent="0.25">
      <c r="A134" s="97" t="s">
        <v>245</v>
      </c>
      <c r="B134" s="87">
        <v>236</v>
      </c>
      <c r="C134" s="87" t="s">
        <v>52</v>
      </c>
      <c r="D134" s="98" t="s">
        <v>246</v>
      </c>
      <c r="E134" s="99" t="s">
        <v>67</v>
      </c>
      <c r="F134" s="90">
        <v>43294</v>
      </c>
      <c r="G134" s="100">
        <v>26</v>
      </c>
      <c r="H134" s="100">
        <v>26</v>
      </c>
      <c r="I134" s="101">
        <f t="shared" si="3"/>
        <v>1</v>
      </c>
      <c r="J134" s="102"/>
      <c r="K134" s="103" t="s">
        <v>101</v>
      </c>
      <c r="L134" s="104" t="s">
        <v>101</v>
      </c>
      <c r="M134" s="96" t="s">
        <v>57</v>
      </c>
      <c r="N134" s="95" t="s">
        <v>57</v>
      </c>
    </row>
    <row r="135" spans="1:15" s="33" customFormat="1" ht="15" customHeight="1" x14ac:dyDescent="0.25">
      <c r="A135" s="97">
        <v>237</v>
      </c>
      <c r="B135" s="87">
        <v>237</v>
      </c>
      <c r="C135" s="87" t="s">
        <v>52</v>
      </c>
      <c r="D135" s="98" t="s">
        <v>247</v>
      </c>
      <c r="E135" s="99" t="s">
        <v>67</v>
      </c>
      <c r="F135" s="90">
        <v>43294</v>
      </c>
      <c r="G135" s="100">
        <v>23</v>
      </c>
      <c r="H135" s="100">
        <v>23</v>
      </c>
      <c r="I135" s="101">
        <f t="shared" si="3"/>
        <v>1</v>
      </c>
      <c r="J135" s="102"/>
      <c r="K135" s="103" t="s">
        <v>68</v>
      </c>
      <c r="L135" s="108" t="s">
        <v>86</v>
      </c>
      <c r="M135" s="96" t="s">
        <v>57</v>
      </c>
      <c r="N135" s="104" t="s">
        <v>248</v>
      </c>
    </row>
    <row r="136" spans="1:15" s="33" customFormat="1" ht="15" customHeight="1" x14ac:dyDescent="0.25">
      <c r="A136" s="97">
        <v>243</v>
      </c>
      <c r="B136" s="87">
        <v>243</v>
      </c>
      <c r="C136" s="87" t="s">
        <v>52</v>
      </c>
      <c r="D136" s="98" t="s">
        <v>249</v>
      </c>
      <c r="E136" s="99" t="s">
        <v>67</v>
      </c>
      <c r="F136" s="90">
        <v>43294</v>
      </c>
      <c r="G136" s="100">
        <v>21</v>
      </c>
      <c r="H136" s="100">
        <v>21</v>
      </c>
      <c r="I136" s="101">
        <f t="shared" si="3"/>
        <v>1</v>
      </c>
      <c r="J136" s="102"/>
      <c r="K136" s="103" t="s">
        <v>68</v>
      </c>
      <c r="L136" s="108" t="s">
        <v>83</v>
      </c>
      <c r="M136" s="96" t="s">
        <v>57</v>
      </c>
      <c r="N136" s="95" t="s">
        <v>57</v>
      </c>
    </row>
    <row r="137" spans="1:15" s="33" customFormat="1" ht="15" customHeight="1" x14ac:dyDescent="0.25">
      <c r="A137" s="97">
        <v>247</v>
      </c>
      <c r="B137" s="87">
        <v>247</v>
      </c>
      <c r="C137" s="87" t="s">
        <v>52</v>
      </c>
      <c r="D137" s="98" t="s">
        <v>250</v>
      </c>
      <c r="E137" s="99" t="s">
        <v>54</v>
      </c>
      <c r="F137" s="90">
        <v>43294</v>
      </c>
      <c r="G137" s="100">
        <v>22</v>
      </c>
      <c r="H137" s="100">
        <v>22</v>
      </c>
      <c r="I137" s="101">
        <f t="shared" si="3"/>
        <v>1</v>
      </c>
      <c r="J137" s="102"/>
      <c r="K137" s="94" t="s">
        <v>59</v>
      </c>
      <c r="L137" s="104" t="s">
        <v>80</v>
      </c>
      <c r="M137" s="104" t="s">
        <v>251</v>
      </c>
      <c r="N137" s="104" t="s">
        <v>252</v>
      </c>
      <c r="O137"/>
    </row>
    <row r="138" spans="1:15" s="33" customFormat="1" ht="15" customHeight="1" x14ac:dyDescent="0.25">
      <c r="A138" s="97">
        <v>249</v>
      </c>
      <c r="B138" s="87">
        <v>249</v>
      </c>
      <c r="C138" s="87" t="s">
        <v>52</v>
      </c>
      <c r="D138" s="98" t="s">
        <v>253</v>
      </c>
      <c r="E138" s="99" t="s">
        <v>54</v>
      </c>
      <c r="F138" s="90">
        <v>43294</v>
      </c>
      <c r="G138" s="100">
        <v>21</v>
      </c>
      <c r="H138" s="100">
        <v>0</v>
      </c>
      <c r="I138" s="101">
        <f t="shared" si="3"/>
        <v>0</v>
      </c>
      <c r="J138" s="102"/>
      <c r="K138" s="94" t="s">
        <v>59</v>
      </c>
      <c r="L138" s="104" t="s">
        <v>69</v>
      </c>
      <c r="M138" s="104" t="s">
        <v>254</v>
      </c>
      <c r="N138" s="95" t="s">
        <v>97</v>
      </c>
      <c r="O138"/>
    </row>
    <row r="139" spans="1:15" s="33" customFormat="1" ht="15" customHeight="1" x14ac:dyDescent="0.25">
      <c r="A139" s="97">
        <v>253</v>
      </c>
      <c r="B139" s="87">
        <v>253</v>
      </c>
      <c r="C139" s="87" t="s">
        <v>52</v>
      </c>
      <c r="D139" s="98" t="s">
        <v>255</v>
      </c>
      <c r="E139" s="99" t="s">
        <v>54</v>
      </c>
      <c r="F139" s="90">
        <v>43293</v>
      </c>
      <c r="G139" s="100">
        <v>21</v>
      </c>
      <c r="H139" s="100">
        <v>0</v>
      </c>
      <c r="I139" s="101">
        <f t="shared" si="3"/>
        <v>0</v>
      </c>
      <c r="J139" s="102"/>
      <c r="K139" s="94" t="s">
        <v>59</v>
      </c>
      <c r="L139" s="104" t="s">
        <v>194</v>
      </c>
      <c r="M139" s="104" t="s">
        <v>256</v>
      </c>
      <c r="N139" s="95" t="s">
        <v>62</v>
      </c>
      <c r="O139"/>
    </row>
    <row r="140" spans="1:15" s="33" customFormat="1" ht="15" customHeight="1" x14ac:dyDescent="0.25">
      <c r="A140" s="97">
        <v>255</v>
      </c>
      <c r="B140" s="87">
        <v>255</v>
      </c>
      <c r="C140" s="87" t="s">
        <v>52</v>
      </c>
      <c r="D140" s="98" t="s">
        <v>257</v>
      </c>
      <c r="E140" s="99" t="s">
        <v>76</v>
      </c>
      <c r="F140" s="90">
        <v>43293</v>
      </c>
      <c r="G140" s="100">
        <v>25</v>
      </c>
      <c r="H140" s="100">
        <v>1</v>
      </c>
      <c r="I140" s="101">
        <f t="shared" si="3"/>
        <v>0.04</v>
      </c>
      <c r="J140" s="102"/>
      <c r="K140" s="94" t="s">
        <v>59</v>
      </c>
      <c r="L140" s="104" t="s">
        <v>194</v>
      </c>
      <c r="M140" s="104" t="s">
        <v>237</v>
      </c>
      <c r="N140" s="95" t="s">
        <v>97</v>
      </c>
      <c r="O140"/>
    </row>
    <row r="141" spans="1:15" s="33" customFormat="1" ht="15" customHeight="1" x14ac:dyDescent="0.25">
      <c r="A141" s="97">
        <v>19</v>
      </c>
      <c r="B141" s="87">
        <v>256</v>
      </c>
      <c r="C141" s="87" t="s">
        <v>110</v>
      </c>
      <c r="D141" s="117" t="s">
        <v>258</v>
      </c>
      <c r="E141" s="118" t="s">
        <v>54</v>
      </c>
      <c r="F141" s="90">
        <v>42823</v>
      </c>
      <c r="G141" s="119">
        <v>15</v>
      </c>
      <c r="H141" s="119">
        <v>0</v>
      </c>
      <c r="I141" s="101">
        <f t="shared" si="3"/>
        <v>0</v>
      </c>
      <c r="J141" s="102"/>
      <c r="K141" s="103" t="s">
        <v>55</v>
      </c>
      <c r="L141" s="104" t="s">
        <v>186</v>
      </c>
      <c r="M141" s="104" t="s">
        <v>259</v>
      </c>
      <c r="N141" s="95" t="s">
        <v>97</v>
      </c>
      <c r="O141" s="107"/>
    </row>
    <row r="142" spans="1:15" s="33" customFormat="1" ht="15" customHeight="1" x14ac:dyDescent="0.25">
      <c r="A142" s="97">
        <v>259</v>
      </c>
      <c r="B142" s="87">
        <v>259</v>
      </c>
      <c r="C142" s="87" t="s">
        <v>52</v>
      </c>
      <c r="D142" s="98" t="s">
        <v>260</v>
      </c>
      <c r="E142" s="99" t="s">
        <v>54</v>
      </c>
      <c r="F142" s="90">
        <v>43294</v>
      </c>
      <c r="G142" s="100">
        <v>32</v>
      </c>
      <c r="H142" s="100">
        <v>32</v>
      </c>
      <c r="I142" s="101">
        <f t="shared" si="3"/>
        <v>1</v>
      </c>
      <c r="J142" s="102"/>
      <c r="K142" s="103" t="s">
        <v>59</v>
      </c>
      <c r="L142" s="104" t="s">
        <v>69</v>
      </c>
      <c r="M142" s="96" t="s">
        <v>57</v>
      </c>
      <c r="N142" s="95" t="s">
        <v>57</v>
      </c>
    </row>
    <row r="143" spans="1:15" s="33" customFormat="1" ht="15" customHeight="1" x14ac:dyDescent="0.25">
      <c r="A143" s="97">
        <v>261</v>
      </c>
      <c r="B143" s="87">
        <v>261</v>
      </c>
      <c r="C143" s="87" t="s">
        <v>52</v>
      </c>
      <c r="D143" s="98" t="s">
        <v>261</v>
      </c>
      <c r="E143" s="99" t="s">
        <v>76</v>
      </c>
      <c r="F143" s="90">
        <v>42823</v>
      </c>
      <c r="G143" s="100">
        <v>27</v>
      </c>
      <c r="H143" s="100">
        <v>0</v>
      </c>
      <c r="I143" s="101">
        <f t="shared" si="3"/>
        <v>0</v>
      </c>
      <c r="J143" s="102"/>
      <c r="K143" s="94" t="s">
        <v>59</v>
      </c>
      <c r="L143" s="108" t="s">
        <v>86</v>
      </c>
      <c r="M143" s="120" t="s">
        <v>262</v>
      </c>
      <c r="N143" s="95" t="s">
        <v>62</v>
      </c>
    </row>
    <row r="144" spans="1:15" s="33" customFormat="1" ht="15" customHeight="1" x14ac:dyDescent="0.25">
      <c r="A144" s="97">
        <v>263</v>
      </c>
      <c r="B144" s="87">
        <v>263</v>
      </c>
      <c r="C144" s="87" t="s">
        <v>52</v>
      </c>
      <c r="D144" s="98" t="s">
        <v>263</v>
      </c>
      <c r="E144" s="99" t="s">
        <v>54</v>
      </c>
      <c r="F144" s="90">
        <v>43294</v>
      </c>
      <c r="G144" s="100">
        <v>35</v>
      </c>
      <c r="H144" s="100">
        <v>35</v>
      </c>
      <c r="I144" s="101">
        <f t="shared" si="3"/>
        <v>1</v>
      </c>
      <c r="J144" s="102"/>
      <c r="K144" s="103" t="s">
        <v>68</v>
      </c>
      <c r="L144" s="108" t="s">
        <v>264</v>
      </c>
      <c r="M144" s="96" t="s">
        <v>57</v>
      </c>
      <c r="N144" s="95" t="s">
        <v>57</v>
      </c>
    </row>
    <row r="145" spans="1:15" s="33" customFormat="1" ht="15" customHeight="1" x14ac:dyDescent="0.25">
      <c r="A145" s="97">
        <v>267</v>
      </c>
      <c r="B145" s="87">
        <v>267</v>
      </c>
      <c r="C145" s="87" t="s">
        <v>110</v>
      </c>
      <c r="D145" s="98" t="s">
        <v>265</v>
      </c>
      <c r="E145" s="99" t="s">
        <v>54</v>
      </c>
      <c r="F145" s="90">
        <v>42823</v>
      </c>
      <c r="G145" s="100">
        <v>38</v>
      </c>
      <c r="H145" s="100">
        <v>33</v>
      </c>
      <c r="I145" s="101">
        <f t="shared" si="3"/>
        <v>0.86842105263157898</v>
      </c>
      <c r="J145" s="102"/>
      <c r="K145" s="103" t="s">
        <v>101</v>
      </c>
      <c r="L145" s="104" t="s">
        <v>186</v>
      </c>
      <c r="M145" s="104" t="s">
        <v>266</v>
      </c>
      <c r="N145" s="95" t="s">
        <v>97</v>
      </c>
    </row>
    <row r="146" spans="1:15" s="33" customFormat="1" ht="15" customHeight="1" x14ac:dyDescent="0.25">
      <c r="A146" s="97">
        <v>269</v>
      </c>
      <c r="B146" s="87">
        <v>269</v>
      </c>
      <c r="C146" s="87" t="s">
        <v>52</v>
      </c>
      <c r="D146" s="98" t="s">
        <v>267</v>
      </c>
      <c r="E146" s="99" t="s">
        <v>76</v>
      </c>
      <c r="F146" s="90">
        <v>43293</v>
      </c>
      <c r="G146" s="100">
        <v>23</v>
      </c>
      <c r="H146" s="100">
        <v>2</v>
      </c>
      <c r="I146" s="101">
        <f t="shared" si="3"/>
        <v>8.6956521739130432E-2</v>
      </c>
      <c r="J146" s="102"/>
      <c r="K146" s="94" t="s">
        <v>59</v>
      </c>
      <c r="L146" s="108" t="s">
        <v>86</v>
      </c>
      <c r="M146" s="104" t="s">
        <v>268</v>
      </c>
      <c r="N146" s="95" t="s">
        <v>97</v>
      </c>
    </row>
    <row r="147" spans="1:15" ht="15" customHeight="1" x14ac:dyDescent="0.25">
      <c r="A147" s="85">
        <v>852</v>
      </c>
      <c r="B147" s="86">
        <v>852</v>
      </c>
      <c r="C147" s="87" t="s">
        <v>172</v>
      </c>
      <c r="D147" s="88" t="s">
        <v>269</v>
      </c>
      <c r="E147" s="89" t="s">
        <v>76</v>
      </c>
      <c r="F147" s="112">
        <v>42246</v>
      </c>
      <c r="G147" s="91">
        <v>0</v>
      </c>
      <c r="H147" s="91">
        <v>0</v>
      </c>
      <c r="I147" s="92">
        <v>0</v>
      </c>
      <c r="K147" s="103" t="s">
        <v>101</v>
      </c>
      <c r="L147" s="104" t="s">
        <v>101</v>
      </c>
      <c r="M147" s="113"/>
      <c r="N147" s="113"/>
    </row>
    <row r="148" spans="1:15" s="33" customFormat="1" ht="15" customHeight="1" x14ac:dyDescent="0.25">
      <c r="A148" s="97">
        <v>274</v>
      </c>
      <c r="B148" s="87">
        <v>274</v>
      </c>
      <c r="C148" s="87" t="s">
        <v>52</v>
      </c>
      <c r="D148" s="98" t="s">
        <v>270</v>
      </c>
      <c r="E148" s="99" t="s">
        <v>67</v>
      </c>
      <c r="F148" s="90">
        <v>43294</v>
      </c>
      <c r="G148" s="100">
        <v>28</v>
      </c>
      <c r="H148" s="100">
        <v>28</v>
      </c>
      <c r="I148" s="101">
        <f t="shared" ref="I148:I171" si="4">H148/G148</f>
        <v>1</v>
      </c>
      <c r="J148" s="102"/>
      <c r="K148" s="103" t="s">
        <v>68</v>
      </c>
      <c r="L148" s="108" t="s">
        <v>271</v>
      </c>
      <c r="M148" s="96" t="s">
        <v>57</v>
      </c>
      <c r="N148" s="95" t="s">
        <v>57</v>
      </c>
    </row>
    <row r="149" spans="1:15" s="33" customFormat="1" ht="15" customHeight="1" x14ac:dyDescent="0.25">
      <c r="A149" s="97">
        <v>277</v>
      </c>
      <c r="B149" s="87">
        <v>277</v>
      </c>
      <c r="C149" s="87" t="s">
        <v>52</v>
      </c>
      <c r="D149" s="98" t="s">
        <v>272</v>
      </c>
      <c r="E149" s="99" t="s">
        <v>76</v>
      </c>
      <c r="F149" s="90">
        <v>43294</v>
      </c>
      <c r="G149" s="100">
        <v>17</v>
      </c>
      <c r="H149" s="100">
        <v>0</v>
      </c>
      <c r="I149" s="101">
        <f t="shared" si="4"/>
        <v>0</v>
      </c>
      <c r="J149" s="102"/>
      <c r="K149" s="94" t="s">
        <v>59</v>
      </c>
      <c r="L149" s="104" t="s">
        <v>80</v>
      </c>
      <c r="M149" s="104" t="s">
        <v>273</v>
      </c>
      <c r="N149" s="95" t="s">
        <v>62</v>
      </c>
    </row>
    <row r="150" spans="1:15" s="33" customFormat="1" ht="15" customHeight="1" x14ac:dyDescent="0.25">
      <c r="A150" s="97">
        <v>279</v>
      </c>
      <c r="B150" s="87">
        <v>279</v>
      </c>
      <c r="C150" s="87" t="s">
        <v>52</v>
      </c>
      <c r="D150" s="98" t="s">
        <v>274</v>
      </c>
      <c r="E150" s="99" t="s">
        <v>76</v>
      </c>
      <c r="F150" s="90">
        <v>43294</v>
      </c>
      <c r="G150" s="100">
        <v>22</v>
      </c>
      <c r="H150" s="100">
        <v>2</v>
      </c>
      <c r="I150" s="101">
        <f t="shared" si="4"/>
        <v>9.0909090909090912E-2</v>
      </c>
      <c r="J150" s="102"/>
      <c r="K150" s="94" t="s">
        <v>59</v>
      </c>
      <c r="L150" s="104" t="s">
        <v>83</v>
      </c>
      <c r="M150" s="104" t="s">
        <v>275</v>
      </c>
      <c r="N150" s="95" t="s">
        <v>62</v>
      </c>
    </row>
    <row r="151" spans="1:15" s="33" customFormat="1" ht="15" customHeight="1" x14ac:dyDescent="0.25">
      <c r="A151" s="97">
        <v>283</v>
      </c>
      <c r="B151" s="87">
        <v>283</v>
      </c>
      <c r="C151" s="87" t="s">
        <v>52</v>
      </c>
      <c r="D151" s="98" t="s">
        <v>276</v>
      </c>
      <c r="E151" s="99" t="s">
        <v>67</v>
      </c>
      <c r="F151" s="90">
        <v>43293</v>
      </c>
      <c r="G151" s="100">
        <v>42</v>
      </c>
      <c r="H151" s="100">
        <v>41</v>
      </c>
      <c r="I151" s="101">
        <f t="shared" si="4"/>
        <v>0.97619047619047616</v>
      </c>
      <c r="J151" s="102"/>
      <c r="K151" s="103" t="s">
        <v>68</v>
      </c>
      <c r="L151" s="108" t="s">
        <v>86</v>
      </c>
      <c r="M151" s="104" t="s">
        <v>277</v>
      </c>
      <c r="N151" s="95" t="s">
        <v>57</v>
      </c>
    </row>
    <row r="152" spans="1:15" s="33" customFormat="1" ht="15" customHeight="1" x14ac:dyDescent="0.25">
      <c r="A152" s="97">
        <v>284</v>
      </c>
      <c r="B152" s="87">
        <v>284</v>
      </c>
      <c r="C152" s="87" t="s">
        <v>52</v>
      </c>
      <c r="D152" s="98" t="s">
        <v>278</v>
      </c>
      <c r="E152" s="99" t="s">
        <v>67</v>
      </c>
      <c r="F152" s="90">
        <v>43294</v>
      </c>
      <c r="G152" s="100">
        <v>26</v>
      </c>
      <c r="H152" s="100">
        <v>26</v>
      </c>
      <c r="I152" s="101">
        <f t="shared" si="4"/>
        <v>1</v>
      </c>
      <c r="J152" s="102"/>
      <c r="K152" s="103" t="s">
        <v>68</v>
      </c>
      <c r="L152" s="108" t="s">
        <v>83</v>
      </c>
      <c r="M152" s="96" t="s">
        <v>57</v>
      </c>
      <c r="N152" s="95" t="s">
        <v>57</v>
      </c>
    </row>
    <row r="153" spans="1:15" s="33" customFormat="1" ht="15" customHeight="1" x14ac:dyDescent="0.25">
      <c r="A153" s="97">
        <v>285</v>
      </c>
      <c r="B153" s="87">
        <v>285</v>
      </c>
      <c r="C153" s="87" t="s">
        <v>52</v>
      </c>
      <c r="D153" s="98" t="s">
        <v>279</v>
      </c>
      <c r="E153" s="99" t="s">
        <v>54</v>
      </c>
      <c r="F153" s="90">
        <v>42823</v>
      </c>
      <c r="G153" s="100">
        <v>33</v>
      </c>
      <c r="H153" s="100">
        <v>33</v>
      </c>
      <c r="I153" s="101">
        <f t="shared" si="4"/>
        <v>1</v>
      </c>
      <c r="J153" s="102"/>
      <c r="K153" s="94" t="s">
        <v>59</v>
      </c>
      <c r="L153" s="104" t="s">
        <v>60</v>
      </c>
      <c r="M153" s="96" t="s">
        <v>57</v>
      </c>
      <c r="N153" s="95" t="s">
        <v>57</v>
      </c>
    </row>
    <row r="154" spans="1:15" s="33" customFormat="1" ht="15" customHeight="1" x14ac:dyDescent="0.25">
      <c r="A154" s="97">
        <v>287</v>
      </c>
      <c r="B154" s="87">
        <v>287</v>
      </c>
      <c r="C154" s="87" t="s">
        <v>52</v>
      </c>
      <c r="D154" s="98" t="s">
        <v>280</v>
      </c>
      <c r="E154" s="99" t="s">
        <v>54</v>
      </c>
      <c r="F154" s="90">
        <v>43294</v>
      </c>
      <c r="G154" s="100">
        <v>20</v>
      </c>
      <c r="H154" s="100">
        <v>20</v>
      </c>
      <c r="I154" s="101">
        <f t="shared" si="4"/>
        <v>1</v>
      </c>
      <c r="J154" s="102"/>
      <c r="K154" s="94" t="s">
        <v>59</v>
      </c>
      <c r="L154" s="104" t="s">
        <v>69</v>
      </c>
      <c r="M154" s="96" t="s">
        <v>57</v>
      </c>
      <c r="N154" s="95" t="s">
        <v>57</v>
      </c>
    </row>
    <row r="155" spans="1:15" s="33" customFormat="1" ht="15" customHeight="1" x14ac:dyDescent="0.25">
      <c r="A155" s="97">
        <v>289</v>
      </c>
      <c r="B155" s="87">
        <v>289</v>
      </c>
      <c r="C155" s="87" t="s">
        <v>52</v>
      </c>
      <c r="D155" s="98" t="s">
        <v>281</v>
      </c>
      <c r="E155" s="99" t="s">
        <v>67</v>
      </c>
      <c r="F155" s="90">
        <v>43294</v>
      </c>
      <c r="G155" s="100">
        <v>30</v>
      </c>
      <c r="H155" s="100">
        <v>30</v>
      </c>
      <c r="I155" s="101">
        <f t="shared" si="4"/>
        <v>1</v>
      </c>
      <c r="J155" s="102"/>
      <c r="K155" s="103" t="s">
        <v>88</v>
      </c>
      <c r="L155" s="108" t="s">
        <v>282</v>
      </c>
      <c r="M155" s="96" t="s">
        <v>57</v>
      </c>
      <c r="N155" s="95" t="s">
        <v>57</v>
      </c>
      <c r="O155"/>
    </row>
    <row r="156" spans="1:15" s="33" customFormat="1" ht="15" customHeight="1" x14ac:dyDescent="0.25">
      <c r="A156" s="97">
        <v>291</v>
      </c>
      <c r="B156" s="87">
        <v>291</v>
      </c>
      <c r="C156" s="87" t="s">
        <v>52</v>
      </c>
      <c r="D156" s="98" t="s">
        <v>283</v>
      </c>
      <c r="E156" s="99" t="s">
        <v>54</v>
      </c>
      <c r="F156" s="90">
        <v>43294</v>
      </c>
      <c r="G156" s="100">
        <v>18</v>
      </c>
      <c r="H156" s="100">
        <v>1</v>
      </c>
      <c r="I156" s="101">
        <f t="shared" si="4"/>
        <v>5.5555555555555552E-2</v>
      </c>
      <c r="J156" s="102"/>
      <c r="K156" s="94" t="s">
        <v>59</v>
      </c>
      <c r="L156" s="104" t="s">
        <v>80</v>
      </c>
      <c r="M156" s="104" t="s">
        <v>284</v>
      </c>
      <c r="N156" s="95" t="s">
        <v>62</v>
      </c>
      <c r="O156"/>
    </row>
    <row r="157" spans="1:15" s="33" customFormat="1" ht="15" customHeight="1" x14ac:dyDescent="0.25">
      <c r="A157" s="97">
        <v>293</v>
      </c>
      <c r="B157" s="87">
        <v>293</v>
      </c>
      <c r="C157" s="87" t="s">
        <v>52</v>
      </c>
      <c r="D157" s="98" t="s">
        <v>285</v>
      </c>
      <c r="E157" s="99" t="s">
        <v>67</v>
      </c>
      <c r="F157" s="90">
        <v>43294</v>
      </c>
      <c r="G157" s="100">
        <v>25</v>
      </c>
      <c r="H157" s="100">
        <v>25</v>
      </c>
      <c r="I157" s="101">
        <f t="shared" si="4"/>
        <v>1</v>
      </c>
      <c r="J157" s="102"/>
      <c r="K157" s="103" t="s">
        <v>88</v>
      </c>
      <c r="L157" s="104" t="s">
        <v>69</v>
      </c>
      <c r="M157" s="96" t="s">
        <v>57</v>
      </c>
      <c r="N157" s="95" t="s">
        <v>57</v>
      </c>
    </row>
    <row r="158" spans="1:15" s="33" customFormat="1" ht="15" customHeight="1" x14ac:dyDescent="0.25">
      <c r="A158" s="97">
        <v>295</v>
      </c>
      <c r="B158" s="87">
        <v>295</v>
      </c>
      <c r="C158" s="87" t="s">
        <v>52</v>
      </c>
      <c r="D158" s="98" t="s">
        <v>286</v>
      </c>
      <c r="E158" s="99" t="s">
        <v>54</v>
      </c>
      <c r="F158" s="90">
        <v>43293</v>
      </c>
      <c r="G158" s="100">
        <v>25</v>
      </c>
      <c r="H158" s="100">
        <v>3</v>
      </c>
      <c r="I158" s="101">
        <f t="shared" si="4"/>
        <v>0.12</v>
      </c>
      <c r="J158" s="102"/>
      <c r="K158" s="94" t="s">
        <v>59</v>
      </c>
      <c r="L158" s="104" t="s">
        <v>60</v>
      </c>
      <c r="M158" s="104" t="s">
        <v>287</v>
      </c>
      <c r="N158" s="95" t="s">
        <v>62</v>
      </c>
      <c r="O158"/>
    </row>
    <row r="159" spans="1:15" s="33" customFormat="1" ht="15" customHeight="1" x14ac:dyDescent="0.25">
      <c r="A159" s="97">
        <v>165</v>
      </c>
      <c r="B159" s="87">
        <v>296</v>
      </c>
      <c r="C159" s="87" t="s">
        <v>117</v>
      </c>
      <c r="D159" s="98" t="s">
        <v>288</v>
      </c>
      <c r="E159" s="99" t="s">
        <v>67</v>
      </c>
      <c r="F159" s="90">
        <v>43294</v>
      </c>
      <c r="G159" s="100">
        <v>33</v>
      </c>
      <c r="H159" s="100">
        <v>33</v>
      </c>
      <c r="I159" s="101">
        <f t="shared" si="4"/>
        <v>1</v>
      </c>
      <c r="J159" s="102"/>
      <c r="K159" s="103" t="s">
        <v>55</v>
      </c>
      <c r="L159" s="104" t="s">
        <v>95</v>
      </c>
      <c r="M159" s="96" t="s">
        <v>57</v>
      </c>
      <c r="N159" s="95" t="s">
        <v>57</v>
      </c>
    </row>
    <row r="160" spans="1:15" s="33" customFormat="1" ht="15" customHeight="1" x14ac:dyDescent="0.25">
      <c r="A160" s="97">
        <v>302</v>
      </c>
      <c r="B160" s="87">
        <v>302</v>
      </c>
      <c r="C160" s="87" t="s">
        <v>117</v>
      </c>
      <c r="D160" s="98" t="s">
        <v>289</v>
      </c>
      <c r="E160" s="99" t="s">
        <v>67</v>
      </c>
      <c r="F160" s="90">
        <v>43294</v>
      </c>
      <c r="G160" s="100">
        <v>61</v>
      </c>
      <c r="H160" s="100">
        <v>59</v>
      </c>
      <c r="I160" s="101">
        <f t="shared" si="4"/>
        <v>0.96721311475409832</v>
      </c>
      <c r="J160" s="102"/>
      <c r="K160" s="94" t="s">
        <v>55</v>
      </c>
      <c r="L160" s="108" t="s">
        <v>231</v>
      </c>
      <c r="M160" s="108" t="s">
        <v>290</v>
      </c>
      <c r="N160" s="95" t="s">
        <v>57</v>
      </c>
    </row>
    <row r="161" spans="1:15" s="33" customFormat="1" ht="15" customHeight="1" x14ac:dyDescent="0.25">
      <c r="A161" s="97">
        <v>303</v>
      </c>
      <c r="B161" s="87">
        <v>303</v>
      </c>
      <c r="C161" s="87" t="s">
        <v>117</v>
      </c>
      <c r="D161" s="98" t="s">
        <v>291</v>
      </c>
      <c r="E161" s="99" t="s">
        <v>54</v>
      </c>
      <c r="F161" s="90">
        <v>43294</v>
      </c>
      <c r="G161" s="100">
        <v>50</v>
      </c>
      <c r="H161" s="100">
        <v>7</v>
      </c>
      <c r="I161" s="101">
        <f t="shared" si="4"/>
        <v>0.14000000000000001</v>
      </c>
      <c r="J161" s="102"/>
      <c r="K161" s="94" t="s">
        <v>59</v>
      </c>
      <c r="L161" s="104" t="s">
        <v>83</v>
      </c>
      <c r="M161" s="104" t="s">
        <v>292</v>
      </c>
      <c r="N161" s="95" t="s">
        <v>62</v>
      </c>
    </row>
    <row r="162" spans="1:15" s="33" customFormat="1" ht="15" customHeight="1" x14ac:dyDescent="0.25">
      <c r="A162" s="97">
        <v>304</v>
      </c>
      <c r="B162" s="87">
        <v>304</v>
      </c>
      <c r="C162" s="87" t="s">
        <v>117</v>
      </c>
      <c r="D162" s="98" t="s">
        <v>293</v>
      </c>
      <c r="E162" s="99" t="s">
        <v>76</v>
      </c>
      <c r="F162" s="90">
        <v>43293</v>
      </c>
      <c r="G162" s="100">
        <v>42</v>
      </c>
      <c r="H162" s="100">
        <v>35</v>
      </c>
      <c r="I162" s="101">
        <f t="shared" si="4"/>
        <v>0.83333333333333337</v>
      </c>
      <c r="J162" s="102"/>
      <c r="K162" s="94" t="s">
        <v>59</v>
      </c>
      <c r="L162" s="108" t="s">
        <v>86</v>
      </c>
      <c r="M162" s="104" t="s">
        <v>294</v>
      </c>
      <c r="N162" s="95" t="s">
        <v>62</v>
      </c>
      <c r="O162" s="104" t="s">
        <v>295</v>
      </c>
    </row>
    <row r="163" spans="1:15" s="33" customFormat="1" ht="15" customHeight="1" x14ac:dyDescent="0.25">
      <c r="A163" s="97">
        <v>370</v>
      </c>
      <c r="B163" s="87">
        <v>308</v>
      </c>
      <c r="C163" s="87" t="s">
        <v>117</v>
      </c>
      <c r="D163" s="98" t="s">
        <v>296</v>
      </c>
      <c r="E163" s="99" t="s">
        <v>67</v>
      </c>
      <c r="F163" s="90">
        <v>43294</v>
      </c>
      <c r="G163" s="100">
        <v>60</v>
      </c>
      <c r="H163" s="100">
        <v>60</v>
      </c>
      <c r="I163" s="101">
        <f t="shared" si="4"/>
        <v>1</v>
      </c>
      <c r="J163" s="102"/>
      <c r="K163" s="103" t="s">
        <v>55</v>
      </c>
      <c r="L163" s="104"/>
      <c r="M163" s="96" t="s">
        <v>57</v>
      </c>
      <c r="N163" s="95" t="s">
        <v>57</v>
      </c>
    </row>
    <row r="164" spans="1:15" s="33" customFormat="1" ht="15" customHeight="1" x14ac:dyDescent="0.25">
      <c r="A164" s="97">
        <v>307</v>
      </c>
      <c r="B164" s="87">
        <v>310</v>
      </c>
      <c r="C164" s="87" t="s">
        <v>198</v>
      </c>
      <c r="D164" s="98" t="s">
        <v>297</v>
      </c>
      <c r="E164" s="99" t="s">
        <v>54</v>
      </c>
      <c r="F164" s="90">
        <v>43294</v>
      </c>
      <c r="G164" s="100">
        <v>55</v>
      </c>
      <c r="H164" s="100">
        <v>55</v>
      </c>
      <c r="I164" s="101">
        <f t="shared" si="4"/>
        <v>1</v>
      </c>
      <c r="J164" s="102"/>
      <c r="K164" s="94" t="s">
        <v>298</v>
      </c>
      <c r="L164" s="104" t="s">
        <v>95</v>
      </c>
      <c r="M164" s="104" t="s">
        <v>299</v>
      </c>
      <c r="N164" s="95" t="s">
        <v>57</v>
      </c>
    </row>
    <row r="165" spans="1:15" s="33" customFormat="1" ht="15" customHeight="1" x14ac:dyDescent="0.25">
      <c r="A165" s="97">
        <v>311</v>
      </c>
      <c r="B165" s="87">
        <v>311</v>
      </c>
      <c r="C165" s="87" t="s">
        <v>117</v>
      </c>
      <c r="D165" s="98" t="s">
        <v>300</v>
      </c>
      <c r="E165" s="99" t="s">
        <v>67</v>
      </c>
      <c r="F165" s="90">
        <v>43294</v>
      </c>
      <c r="G165" s="100">
        <v>45</v>
      </c>
      <c r="H165" s="100">
        <v>45</v>
      </c>
      <c r="I165" s="101">
        <f t="shared" si="4"/>
        <v>1</v>
      </c>
      <c r="J165" s="102"/>
      <c r="K165" s="103" t="s">
        <v>88</v>
      </c>
      <c r="L165" s="104" t="s">
        <v>80</v>
      </c>
      <c r="M165" s="104" t="s">
        <v>301</v>
      </c>
      <c r="N165" s="96" t="s">
        <v>57</v>
      </c>
    </row>
    <row r="166" spans="1:15" s="33" customFormat="1" ht="15" customHeight="1" x14ac:dyDescent="0.25">
      <c r="A166" s="97">
        <v>312</v>
      </c>
      <c r="B166" s="87">
        <v>312</v>
      </c>
      <c r="C166" s="87" t="s">
        <v>117</v>
      </c>
      <c r="D166" s="98" t="s">
        <v>302</v>
      </c>
      <c r="E166" s="99" t="s">
        <v>67</v>
      </c>
      <c r="F166" s="90">
        <v>43294</v>
      </c>
      <c r="G166" s="100">
        <v>52</v>
      </c>
      <c r="H166" s="100">
        <v>52</v>
      </c>
      <c r="I166" s="101">
        <f t="shared" si="4"/>
        <v>1</v>
      </c>
      <c r="J166" s="102"/>
      <c r="K166" s="103" t="s">
        <v>68</v>
      </c>
      <c r="L166" s="108" t="s">
        <v>86</v>
      </c>
      <c r="M166" s="96" t="s">
        <v>57</v>
      </c>
      <c r="N166" s="95" t="s">
        <v>57</v>
      </c>
    </row>
    <row r="167" spans="1:15" s="33" customFormat="1" ht="15" customHeight="1" x14ac:dyDescent="0.25">
      <c r="A167" s="97">
        <v>313</v>
      </c>
      <c r="B167" s="87">
        <v>313</v>
      </c>
      <c r="C167" s="87" t="s">
        <v>117</v>
      </c>
      <c r="D167" s="98" t="s">
        <v>303</v>
      </c>
      <c r="E167" s="99" t="s">
        <v>54</v>
      </c>
      <c r="F167" s="90">
        <v>43294</v>
      </c>
      <c r="G167" s="100">
        <v>48</v>
      </c>
      <c r="H167" s="100">
        <v>1</v>
      </c>
      <c r="I167" s="101">
        <f t="shared" si="4"/>
        <v>2.0833333333333332E-2</v>
      </c>
      <c r="J167" s="102"/>
      <c r="K167" s="94" t="s">
        <v>59</v>
      </c>
      <c r="L167" s="104" t="s">
        <v>80</v>
      </c>
      <c r="M167" s="104" t="s">
        <v>304</v>
      </c>
      <c r="N167" s="95" t="s">
        <v>62</v>
      </c>
      <c r="O167"/>
    </row>
    <row r="168" spans="1:15" s="33" customFormat="1" ht="15" customHeight="1" x14ac:dyDescent="0.25">
      <c r="A168" s="97">
        <v>316</v>
      </c>
      <c r="B168" s="87">
        <v>316</v>
      </c>
      <c r="C168" s="87" t="s">
        <v>117</v>
      </c>
      <c r="D168" s="98" t="s">
        <v>305</v>
      </c>
      <c r="E168" s="99" t="s">
        <v>54</v>
      </c>
      <c r="F168" s="90">
        <v>43294</v>
      </c>
      <c r="G168" s="100">
        <v>43</v>
      </c>
      <c r="H168" s="100">
        <v>0</v>
      </c>
      <c r="I168" s="101">
        <f t="shared" si="4"/>
        <v>0</v>
      </c>
      <c r="J168" s="102"/>
      <c r="K168" s="94" t="s">
        <v>55</v>
      </c>
      <c r="L168" s="104" t="s">
        <v>56</v>
      </c>
      <c r="M168" s="104" t="s">
        <v>306</v>
      </c>
      <c r="N168" s="95" t="s">
        <v>97</v>
      </c>
      <c r="O168" s="106"/>
    </row>
    <row r="169" spans="1:15" s="33" customFormat="1" ht="15" customHeight="1" x14ac:dyDescent="0.25">
      <c r="A169" s="97">
        <v>317</v>
      </c>
      <c r="B169" s="87">
        <v>317</v>
      </c>
      <c r="C169" s="87" t="s">
        <v>117</v>
      </c>
      <c r="D169" s="98" t="s">
        <v>307</v>
      </c>
      <c r="E169" s="99" t="s">
        <v>76</v>
      </c>
      <c r="F169" s="90">
        <v>43294</v>
      </c>
      <c r="G169" s="100">
        <v>41</v>
      </c>
      <c r="H169" s="100">
        <v>0</v>
      </c>
      <c r="I169" s="101">
        <f t="shared" si="4"/>
        <v>0</v>
      </c>
      <c r="J169" s="102"/>
      <c r="K169" s="94" t="s">
        <v>59</v>
      </c>
      <c r="L169" s="108" t="s">
        <v>83</v>
      </c>
      <c r="M169" s="104" t="s">
        <v>308</v>
      </c>
      <c r="N169" s="95" t="s">
        <v>62</v>
      </c>
    </row>
    <row r="170" spans="1:15" s="33" customFormat="1" ht="15" customHeight="1" x14ac:dyDescent="0.25">
      <c r="A170" s="97">
        <v>319</v>
      </c>
      <c r="B170" s="87">
        <v>319</v>
      </c>
      <c r="C170" s="87" t="s">
        <v>110</v>
      </c>
      <c r="D170" s="98" t="s">
        <v>309</v>
      </c>
      <c r="E170" s="99" t="s">
        <v>67</v>
      </c>
      <c r="F170" s="90">
        <v>43294</v>
      </c>
      <c r="G170" s="100">
        <v>61</v>
      </c>
      <c r="H170" s="100">
        <v>61</v>
      </c>
      <c r="I170" s="101">
        <f t="shared" si="4"/>
        <v>1</v>
      </c>
      <c r="J170" s="102"/>
      <c r="K170" s="94" t="s">
        <v>55</v>
      </c>
      <c r="L170" s="108" t="s">
        <v>310</v>
      </c>
      <c r="M170" s="96" t="s">
        <v>57</v>
      </c>
      <c r="N170" s="95" t="s">
        <v>57</v>
      </c>
    </row>
    <row r="171" spans="1:15" s="33" customFormat="1" ht="15" customHeight="1" x14ac:dyDescent="0.25">
      <c r="A171" s="97">
        <v>320</v>
      </c>
      <c r="B171" s="87">
        <v>320</v>
      </c>
      <c r="C171" s="87" t="s">
        <v>117</v>
      </c>
      <c r="D171" s="98" t="s">
        <v>311</v>
      </c>
      <c r="E171" s="99" t="s">
        <v>76</v>
      </c>
      <c r="F171" s="90">
        <v>43294</v>
      </c>
      <c r="G171" s="100">
        <v>42</v>
      </c>
      <c r="H171" s="100">
        <v>0</v>
      </c>
      <c r="I171" s="101">
        <f t="shared" si="4"/>
        <v>0</v>
      </c>
      <c r="J171" s="102"/>
      <c r="K171" s="94" t="s">
        <v>55</v>
      </c>
      <c r="L171" s="104" t="s">
        <v>139</v>
      </c>
      <c r="M171" s="104" t="s">
        <v>312</v>
      </c>
      <c r="N171" s="95" t="s">
        <v>97</v>
      </c>
      <c r="O171" s="107"/>
    </row>
    <row r="172" spans="1:15" ht="15" customHeight="1" x14ac:dyDescent="0.25">
      <c r="A172" s="85">
        <v>225</v>
      </c>
      <c r="B172" s="86">
        <v>894</v>
      </c>
      <c r="C172" s="87" t="s">
        <v>172</v>
      </c>
      <c r="D172" s="88" t="s">
        <v>313</v>
      </c>
      <c r="E172" s="89" t="s">
        <v>76</v>
      </c>
      <c r="F172" s="90">
        <v>43293</v>
      </c>
      <c r="G172" s="91">
        <v>0</v>
      </c>
      <c r="H172" s="91">
        <v>0</v>
      </c>
      <c r="I172" s="92">
        <v>0</v>
      </c>
      <c r="K172" s="103" t="s">
        <v>101</v>
      </c>
      <c r="L172" s="104" t="s">
        <v>101</v>
      </c>
      <c r="M172" s="113"/>
      <c r="N172" s="113"/>
    </row>
    <row r="173" spans="1:15" s="33" customFormat="1" ht="15" customHeight="1" x14ac:dyDescent="0.25">
      <c r="A173" s="97">
        <v>321</v>
      </c>
      <c r="B173" s="87">
        <v>321</v>
      </c>
      <c r="C173" s="87" t="s">
        <v>117</v>
      </c>
      <c r="D173" s="98" t="s">
        <v>314</v>
      </c>
      <c r="E173" s="99" t="s">
        <v>67</v>
      </c>
      <c r="F173" s="90">
        <v>43294</v>
      </c>
      <c r="G173" s="100">
        <v>38</v>
      </c>
      <c r="H173" s="100">
        <v>38</v>
      </c>
      <c r="I173" s="101">
        <f t="shared" ref="I173:I191" si="5">H173/G173</f>
        <v>1</v>
      </c>
      <c r="J173" s="102"/>
      <c r="K173" s="94" t="s">
        <v>55</v>
      </c>
      <c r="L173" s="104" t="s">
        <v>315</v>
      </c>
      <c r="M173" s="96" t="s">
        <v>57</v>
      </c>
      <c r="N173" s="95" t="s">
        <v>57</v>
      </c>
    </row>
    <row r="174" spans="1:15" s="33" customFormat="1" ht="15" customHeight="1" x14ac:dyDescent="0.25">
      <c r="A174" s="97">
        <v>322</v>
      </c>
      <c r="B174" s="87">
        <v>322</v>
      </c>
      <c r="C174" s="87" t="s">
        <v>117</v>
      </c>
      <c r="D174" s="98" t="s">
        <v>316</v>
      </c>
      <c r="E174" s="99" t="s">
        <v>67</v>
      </c>
      <c r="F174" s="90">
        <v>43294</v>
      </c>
      <c r="G174" s="100">
        <v>58</v>
      </c>
      <c r="H174" s="100">
        <v>58</v>
      </c>
      <c r="I174" s="101">
        <f t="shared" si="5"/>
        <v>1</v>
      </c>
      <c r="J174" s="102"/>
      <c r="K174" s="94" t="s">
        <v>55</v>
      </c>
      <c r="L174" s="104" t="s">
        <v>317</v>
      </c>
      <c r="M174" s="104" t="s">
        <v>318</v>
      </c>
      <c r="N174" s="121" t="s">
        <v>57</v>
      </c>
    </row>
    <row r="175" spans="1:15" s="33" customFormat="1" ht="15" customHeight="1" x14ac:dyDescent="0.25">
      <c r="A175" s="97">
        <v>324</v>
      </c>
      <c r="B175" s="87">
        <v>324</v>
      </c>
      <c r="C175" s="87" t="s">
        <v>117</v>
      </c>
      <c r="D175" s="98" t="s">
        <v>319</v>
      </c>
      <c r="E175" s="99" t="s">
        <v>54</v>
      </c>
      <c r="F175" s="90">
        <v>43294</v>
      </c>
      <c r="G175" s="100">
        <v>58</v>
      </c>
      <c r="H175" s="100">
        <v>24</v>
      </c>
      <c r="I175" s="101">
        <f t="shared" si="5"/>
        <v>0.41379310344827586</v>
      </c>
      <c r="J175" s="102"/>
      <c r="K175" s="94" t="s">
        <v>59</v>
      </c>
      <c r="L175" s="104" t="s">
        <v>69</v>
      </c>
      <c r="M175" s="95" t="s">
        <v>320</v>
      </c>
      <c r="N175" s="95" t="s">
        <v>97</v>
      </c>
    </row>
    <row r="176" spans="1:15" s="33" customFormat="1" ht="15" customHeight="1" x14ac:dyDescent="0.25">
      <c r="A176" s="97">
        <v>325</v>
      </c>
      <c r="B176" s="87">
        <v>325</v>
      </c>
      <c r="C176" s="87" t="s">
        <v>117</v>
      </c>
      <c r="D176" s="98" t="s">
        <v>321</v>
      </c>
      <c r="E176" s="99" t="s">
        <v>54</v>
      </c>
      <c r="F176" s="90">
        <v>43293</v>
      </c>
      <c r="G176" s="100">
        <v>46</v>
      </c>
      <c r="H176" s="100">
        <v>44</v>
      </c>
      <c r="I176" s="101">
        <f t="shared" si="5"/>
        <v>0.95652173913043481</v>
      </c>
      <c r="J176" s="102"/>
      <c r="K176" s="94" t="s">
        <v>59</v>
      </c>
      <c r="L176" s="104" t="s">
        <v>60</v>
      </c>
      <c r="M176" s="104" t="s">
        <v>322</v>
      </c>
      <c r="N176" s="122" t="s">
        <v>323</v>
      </c>
      <c r="O176"/>
    </row>
    <row r="177" spans="1:15" s="33" customFormat="1" ht="15" customHeight="1" x14ac:dyDescent="0.25">
      <c r="A177" s="97">
        <v>326</v>
      </c>
      <c r="B177" s="87">
        <v>326</v>
      </c>
      <c r="C177" s="87" t="s">
        <v>117</v>
      </c>
      <c r="D177" s="98" t="s">
        <v>324</v>
      </c>
      <c r="E177" s="99" t="s">
        <v>54</v>
      </c>
      <c r="F177" s="90">
        <v>43294</v>
      </c>
      <c r="G177" s="100">
        <v>33</v>
      </c>
      <c r="H177" s="100">
        <v>33</v>
      </c>
      <c r="I177" s="101">
        <f t="shared" si="5"/>
        <v>1</v>
      </c>
      <c r="J177" s="102"/>
      <c r="K177" s="94" t="s">
        <v>55</v>
      </c>
      <c r="L177" s="104" t="s">
        <v>315</v>
      </c>
      <c r="M177" s="96" t="s">
        <v>57</v>
      </c>
      <c r="N177" s="95" t="s">
        <v>57</v>
      </c>
      <c r="O177"/>
    </row>
    <row r="178" spans="1:15" s="33" customFormat="1" ht="15" customHeight="1" x14ac:dyDescent="0.25">
      <c r="A178" s="97">
        <v>327</v>
      </c>
      <c r="B178" s="87">
        <v>327</v>
      </c>
      <c r="C178" s="87" t="s">
        <v>117</v>
      </c>
      <c r="D178" s="98" t="s">
        <v>325</v>
      </c>
      <c r="E178" s="99" t="s">
        <v>67</v>
      </c>
      <c r="F178" s="90">
        <v>43294</v>
      </c>
      <c r="G178" s="100">
        <v>40</v>
      </c>
      <c r="H178" s="100">
        <v>40</v>
      </c>
      <c r="I178" s="101">
        <f t="shared" si="5"/>
        <v>1</v>
      </c>
      <c r="J178" s="102"/>
      <c r="K178" s="103" t="s">
        <v>68</v>
      </c>
      <c r="L178" s="108" t="s">
        <v>83</v>
      </c>
      <c r="M178" s="96" t="s">
        <v>57</v>
      </c>
      <c r="N178" s="95" t="s">
        <v>57</v>
      </c>
    </row>
    <row r="179" spans="1:15" s="33" customFormat="1" ht="15" customHeight="1" x14ac:dyDescent="0.25">
      <c r="A179" s="97">
        <v>328</v>
      </c>
      <c r="B179" s="87">
        <v>328</v>
      </c>
      <c r="C179" s="87" t="s">
        <v>117</v>
      </c>
      <c r="D179" s="98" t="s">
        <v>326</v>
      </c>
      <c r="E179" s="99" t="s">
        <v>54</v>
      </c>
      <c r="F179" s="90">
        <v>43293</v>
      </c>
      <c r="G179" s="100">
        <v>55</v>
      </c>
      <c r="H179" s="100">
        <v>34</v>
      </c>
      <c r="I179" s="101">
        <f t="shared" si="5"/>
        <v>0.61818181818181817</v>
      </c>
      <c r="J179" s="102"/>
      <c r="K179" s="94" t="s">
        <v>59</v>
      </c>
      <c r="L179" s="104" t="s">
        <v>60</v>
      </c>
      <c r="M179" s="104" t="s">
        <v>327</v>
      </c>
      <c r="N179" s="95" t="s">
        <v>62</v>
      </c>
      <c r="O179" s="105"/>
    </row>
    <row r="180" spans="1:15" s="33" customFormat="1" ht="15" customHeight="1" x14ac:dyDescent="0.25">
      <c r="A180" s="97">
        <v>329</v>
      </c>
      <c r="B180" s="87">
        <v>329</v>
      </c>
      <c r="C180" s="87" t="s">
        <v>117</v>
      </c>
      <c r="D180" s="98" t="s">
        <v>328</v>
      </c>
      <c r="E180" s="99" t="s">
        <v>54</v>
      </c>
      <c r="F180" s="90">
        <v>43294</v>
      </c>
      <c r="G180" s="100">
        <v>66</v>
      </c>
      <c r="H180" s="100">
        <v>1</v>
      </c>
      <c r="I180" s="101">
        <f t="shared" si="5"/>
        <v>1.5151515151515152E-2</v>
      </c>
      <c r="J180" s="102"/>
      <c r="K180" s="103" t="s">
        <v>55</v>
      </c>
      <c r="L180" s="104" t="s">
        <v>231</v>
      </c>
      <c r="M180" s="104" t="s">
        <v>329</v>
      </c>
      <c r="N180" s="95" t="s">
        <v>97</v>
      </c>
    </row>
    <row r="181" spans="1:15" s="33" customFormat="1" ht="15" customHeight="1" x14ac:dyDescent="0.25">
      <c r="A181" s="97">
        <v>315</v>
      </c>
      <c r="B181" s="87">
        <v>330</v>
      </c>
      <c r="C181" s="87" t="s">
        <v>117</v>
      </c>
      <c r="D181" s="98" t="s">
        <v>330</v>
      </c>
      <c r="E181" s="99" t="s">
        <v>54</v>
      </c>
      <c r="F181" s="90">
        <v>42824</v>
      </c>
      <c r="G181" s="100">
        <v>45</v>
      </c>
      <c r="H181" s="100">
        <v>23</v>
      </c>
      <c r="I181" s="101">
        <f t="shared" si="5"/>
        <v>0.51111111111111107</v>
      </c>
      <c r="J181" s="102"/>
      <c r="K181" s="94" t="s">
        <v>55</v>
      </c>
      <c r="L181" s="104" t="s">
        <v>129</v>
      </c>
      <c r="M181" s="104" t="s">
        <v>331</v>
      </c>
      <c r="N181" s="95" t="s">
        <v>62</v>
      </c>
    </row>
    <row r="182" spans="1:15" s="33" customFormat="1" ht="15" customHeight="1" x14ac:dyDescent="0.25">
      <c r="A182" s="97">
        <v>208</v>
      </c>
      <c r="B182" s="87">
        <v>331</v>
      </c>
      <c r="C182" s="87" t="s">
        <v>198</v>
      </c>
      <c r="D182" s="98" t="s">
        <v>332</v>
      </c>
      <c r="E182" s="99" t="s">
        <v>54</v>
      </c>
      <c r="F182" s="90">
        <v>43294</v>
      </c>
      <c r="G182" s="100">
        <v>12</v>
      </c>
      <c r="H182" s="100">
        <v>12</v>
      </c>
      <c r="I182" s="101">
        <f t="shared" si="5"/>
        <v>1</v>
      </c>
      <c r="J182" s="102"/>
      <c r="K182" s="103" t="s">
        <v>101</v>
      </c>
      <c r="L182" s="104" t="s">
        <v>101</v>
      </c>
      <c r="M182" s="96" t="s">
        <v>57</v>
      </c>
      <c r="N182" s="123" t="s">
        <v>57</v>
      </c>
    </row>
    <row r="183" spans="1:15" s="33" customFormat="1" ht="15" customHeight="1" x14ac:dyDescent="0.25">
      <c r="A183" s="97">
        <v>332</v>
      </c>
      <c r="B183" s="87">
        <v>332</v>
      </c>
      <c r="C183" s="87" t="s">
        <v>333</v>
      </c>
      <c r="D183" s="98" t="s">
        <v>334</v>
      </c>
      <c r="E183" s="99" t="s">
        <v>76</v>
      </c>
      <c r="F183" s="90">
        <v>43227</v>
      </c>
      <c r="G183" s="100">
        <v>77</v>
      </c>
      <c r="H183" s="100">
        <v>7</v>
      </c>
      <c r="I183" s="101">
        <f t="shared" si="5"/>
        <v>9.0909090909090912E-2</v>
      </c>
      <c r="J183" s="102"/>
      <c r="K183" s="94" t="s">
        <v>59</v>
      </c>
      <c r="L183" s="104" t="s">
        <v>335</v>
      </c>
      <c r="M183" s="104" t="s">
        <v>336</v>
      </c>
      <c r="N183" s="95" t="s">
        <v>62</v>
      </c>
      <c r="O183" s="124"/>
    </row>
    <row r="184" spans="1:15" s="33" customFormat="1" ht="15" customHeight="1" x14ac:dyDescent="0.25">
      <c r="A184" s="97">
        <v>334</v>
      </c>
      <c r="B184" s="87">
        <v>334</v>
      </c>
      <c r="C184" s="87" t="s">
        <v>333</v>
      </c>
      <c r="D184" s="98" t="s">
        <v>337</v>
      </c>
      <c r="E184" s="99" t="s">
        <v>67</v>
      </c>
      <c r="F184" s="90">
        <v>42830</v>
      </c>
      <c r="G184" s="100">
        <v>69</v>
      </c>
      <c r="H184" s="100">
        <v>67</v>
      </c>
      <c r="I184" s="101">
        <f t="shared" si="5"/>
        <v>0.97101449275362317</v>
      </c>
      <c r="J184" s="102"/>
      <c r="K184" s="103" t="s">
        <v>68</v>
      </c>
      <c r="L184" s="108" t="s">
        <v>86</v>
      </c>
      <c r="M184" s="108" t="s">
        <v>338</v>
      </c>
      <c r="N184" s="123" t="s">
        <v>57</v>
      </c>
    </row>
    <row r="185" spans="1:15" ht="15" customHeight="1" x14ac:dyDescent="0.25">
      <c r="A185" s="85">
        <v>338</v>
      </c>
      <c r="B185" s="86">
        <v>338</v>
      </c>
      <c r="C185" s="87" t="s">
        <v>333</v>
      </c>
      <c r="D185" s="88" t="s">
        <v>339</v>
      </c>
      <c r="E185" s="89" t="s">
        <v>67</v>
      </c>
      <c r="F185" s="90">
        <v>43290</v>
      </c>
      <c r="G185" s="91">
        <v>100</v>
      </c>
      <c r="H185" s="91">
        <v>94</v>
      </c>
      <c r="I185" s="92">
        <f t="shared" si="5"/>
        <v>0.94</v>
      </c>
      <c r="K185" s="103" t="s">
        <v>68</v>
      </c>
      <c r="L185" s="125" t="s">
        <v>86</v>
      </c>
      <c r="M185" s="125" t="s">
        <v>340</v>
      </c>
      <c r="N185" s="95" t="s">
        <v>62</v>
      </c>
    </row>
    <row r="186" spans="1:15" s="33" customFormat="1" ht="15" customHeight="1" x14ac:dyDescent="0.25">
      <c r="A186" s="97">
        <v>336</v>
      </c>
      <c r="B186" s="87">
        <v>336</v>
      </c>
      <c r="C186" s="87" t="s">
        <v>333</v>
      </c>
      <c r="D186" s="98" t="s">
        <v>341</v>
      </c>
      <c r="E186" s="99" t="s">
        <v>67</v>
      </c>
      <c r="F186" s="90">
        <v>43294</v>
      </c>
      <c r="G186" s="100">
        <v>97</v>
      </c>
      <c r="H186" s="100">
        <v>96</v>
      </c>
      <c r="I186" s="101">
        <f t="shared" si="5"/>
        <v>0.98969072164948457</v>
      </c>
      <c r="J186" s="102"/>
      <c r="K186" s="94" t="s">
        <v>55</v>
      </c>
      <c r="L186" s="108" t="s">
        <v>342</v>
      </c>
      <c r="M186" s="96" t="s">
        <v>343</v>
      </c>
      <c r="N186" s="123" t="s">
        <v>57</v>
      </c>
    </row>
    <row r="187" spans="1:15" s="33" customFormat="1" ht="15" customHeight="1" x14ac:dyDescent="0.25">
      <c r="A187" s="97" t="s">
        <v>344</v>
      </c>
      <c r="B187" s="87">
        <v>341</v>
      </c>
      <c r="C187" s="87" t="s">
        <v>198</v>
      </c>
      <c r="D187" s="98" t="s">
        <v>345</v>
      </c>
      <c r="E187" s="99" t="s">
        <v>67</v>
      </c>
      <c r="F187" s="90">
        <v>43294</v>
      </c>
      <c r="G187" s="100">
        <v>30</v>
      </c>
      <c r="H187" s="100">
        <v>30</v>
      </c>
      <c r="I187" s="101">
        <f t="shared" si="5"/>
        <v>1</v>
      </c>
      <c r="J187" s="102"/>
      <c r="K187" s="103" t="s">
        <v>68</v>
      </c>
      <c r="L187" s="108" t="s">
        <v>86</v>
      </c>
      <c r="M187" s="96" t="s">
        <v>57</v>
      </c>
      <c r="N187" s="95" t="s">
        <v>57</v>
      </c>
    </row>
    <row r="188" spans="1:15" s="33" customFormat="1" ht="15" customHeight="1" x14ac:dyDescent="0.25">
      <c r="A188" s="97">
        <v>342</v>
      </c>
      <c r="B188" s="87">
        <v>342</v>
      </c>
      <c r="C188" s="87" t="s">
        <v>333</v>
      </c>
      <c r="D188" s="98" t="s">
        <v>346</v>
      </c>
      <c r="E188" s="99" t="s">
        <v>76</v>
      </c>
      <c r="F188" s="90">
        <v>43294</v>
      </c>
      <c r="G188" s="100">
        <v>58</v>
      </c>
      <c r="H188" s="100">
        <v>19</v>
      </c>
      <c r="I188" s="101">
        <f t="shared" si="5"/>
        <v>0.32758620689655171</v>
      </c>
      <c r="J188" s="102"/>
      <c r="K188" s="94" t="s">
        <v>55</v>
      </c>
      <c r="L188" s="104" t="s">
        <v>315</v>
      </c>
      <c r="M188" s="104" t="s">
        <v>347</v>
      </c>
      <c r="N188" s="95" t="s">
        <v>97</v>
      </c>
    </row>
    <row r="189" spans="1:15" s="33" customFormat="1" ht="15" customHeight="1" x14ac:dyDescent="0.25">
      <c r="A189" s="97">
        <v>188</v>
      </c>
      <c r="B189" s="87">
        <v>343</v>
      </c>
      <c r="C189" s="87" t="s">
        <v>117</v>
      </c>
      <c r="D189" s="126" t="s">
        <v>348</v>
      </c>
      <c r="E189" s="127">
        <v>2</v>
      </c>
      <c r="F189" s="90">
        <v>43294</v>
      </c>
      <c r="G189" s="127">
        <v>40</v>
      </c>
      <c r="H189" s="127">
        <v>40</v>
      </c>
      <c r="I189" s="101">
        <f t="shared" si="5"/>
        <v>1</v>
      </c>
      <c r="J189" s="102"/>
      <c r="K189" s="94" t="s">
        <v>55</v>
      </c>
      <c r="L189" s="104" t="s">
        <v>349</v>
      </c>
      <c r="M189" s="104" t="s">
        <v>350</v>
      </c>
      <c r="N189" s="95" t="s">
        <v>57</v>
      </c>
      <c r="O189" s="128"/>
    </row>
    <row r="190" spans="1:15" s="33" customFormat="1" ht="15" customHeight="1" x14ac:dyDescent="0.25">
      <c r="A190" s="97">
        <v>344</v>
      </c>
      <c r="B190" s="87">
        <v>344</v>
      </c>
      <c r="C190" s="87" t="s">
        <v>333</v>
      </c>
      <c r="D190" s="98" t="s">
        <v>351</v>
      </c>
      <c r="E190" s="99" t="s">
        <v>67</v>
      </c>
      <c r="F190" s="90">
        <v>43294</v>
      </c>
      <c r="G190" s="100">
        <v>114</v>
      </c>
      <c r="H190" s="100">
        <v>114</v>
      </c>
      <c r="I190" s="101">
        <f t="shared" si="5"/>
        <v>1</v>
      </c>
      <c r="J190" s="102"/>
      <c r="K190" s="103" t="s">
        <v>101</v>
      </c>
      <c r="L190" s="104" t="s">
        <v>69</v>
      </c>
      <c r="M190" s="96" t="s">
        <v>57</v>
      </c>
      <c r="N190" s="95" t="s">
        <v>57</v>
      </c>
    </row>
    <row r="191" spans="1:15" s="33" customFormat="1" ht="15" customHeight="1" x14ac:dyDescent="0.25">
      <c r="A191" s="97">
        <v>346</v>
      </c>
      <c r="B191" s="87">
        <v>346</v>
      </c>
      <c r="C191" s="87" t="s">
        <v>333</v>
      </c>
      <c r="D191" s="98" t="s">
        <v>352</v>
      </c>
      <c r="E191" s="99" t="s">
        <v>54</v>
      </c>
      <c r="F191" s="90">
        <v>43293</v>
      </c>
      <c r="G191" s="100">
        <v>80</v>
      </c>
      <c r="H191" s="100">
        <v>6</v>
      </c>
      <c r="I191" s="101">
        <f t="shared" si="5"/>
        <v>7.4999999999999997E-2</v>
      </c>
      <c r="J191" s="102"/>
      <c r="K191" s="94" t="s">
        <v>59</v>
      </c>
      <c r="L191" s="104" t="s">
        <v>353</v>
      </c>
      <c r="M191" s="104" t="s">
        <v>354</v>
      </c>
      <c r="N191" s="95" t="s">
        <v>62</v>
      </c>
      <c r="O191" s="105"/>
    </row>
    <row r="192" spans="1:15" ht="15" customHeight="1" x14ac:dyDescent="0.25">
      <c r="A192" s="85">
        <v>249</v>
      </c>
      <c r="B192" s="86">
        <v>856</v>
      </c>
      <c r="C192" s="87" t="s">
        <v>172</v>
      </c>
      <c r="D192" s="88" t="s">
        <v>355</v>
      </c>
      <c r="E192" s="89" t="s">
        <v>54</v>
      </c>
      <c r="F192" s="112">
        <v>43227</v>
      </c>
      <c r="G192" s="91">
        <v>0</v>
      </c>
      <c r="H192" s="91">
        <v>0</v>
      </c>
      <c r="I192" s="92">
        <v>0</v>
      </c>
      <c r="K192" s="103" t="s">
        <v>101</v>
      </c>
      <c r="L192" s="104" t="s">
        <v>101</v>
      </c>
      <c r="M192" s="113"/>
      <c r="N192" s="113"/>
    </row>
    <row r="193" spans="1:15" s="33" customFormat="1" ht="15" customHeight="1" x14ac:dyDescent="0.25">
      <c r="A193" s="97">
        <v>349</v>
      </c>
      <c r="B193" s="87">
        <v>349</v>
      </c>
      <c r="C193" s="87" t="s">
        <v>333</v>
      </c>
      <c r="D193" s="98" t="s">
        <v>356</v>
      </c>
      <c r="E193" s="99" t="s">
        <v>54</v>
      </c>
      <c r="F193" s="90">
        <v>43294</v>
      </c>
      <c r="G193" s="100">
        <v>110</v>
      </c>
      <c r="H193" s="100">
        <v>110</v>
      </c>
      <c r="I193" s="101">
        <f t="shared" ref="I193:I235" si="6">H193/G193</f>
        <v>1</v>
      </c>
      <c r="J193" s="102"/>
      <c r="K193" s="103" t="s">
        <v>68</v>
      </c>
      <c r="L193" s="108" t="s">
        <v>83</v>
      </c>
      <c r="M193" s="96" t="s">
        <v>57</v>
      </c>
      <c r="N193" s="95" t="s">
        <v>57</v>
      </c>
    </row>
    <row r="194" spans="1:15" s="33" customFormat="1" ht="15" customHeight="1" x14ac:dyDescent="0.25">
      <c r="A194" s="97">
        <v>350</v>
      </c>
      <c r="B194" s="87">
        <v>350</v>
      </c>
      <c r="C194" s="87" t="s">
        <v>333</v>
      </c>
      <c r="D194" s="98" t="s">
        <v>357</v>
      </c>
      <c r="E194" s="99" t="s">
        <v>76</v>
      </c>
      <c r="F194" s="90">
        <v>42824</v>
      </c>
      <c r="G194" s="100">
        <v>77</v>
      </c>
      <c r="H194" s="100">
        <v>18</v>
      </c>
      <c r="I194" s="101">
        <f t="shared" si="6"/>
        <v>0.23376623376623376</v>
      </c>
      <c r="J194" s="102"/>
      <c r="K194" s="94" t="s">
        <v>55</v>
      </c>
      <c r="L194" s="104" t="s">
        <v>358</v>
      </c>
      <c r="M194" s="104" t="s">
        <v>359</v>
      </c>
      <c r="N194" s="95" t="s">
        <v>62</v>
      </c>
    </row>
    <row r="195" spans="1:15" s="33" customFormat="1" ht="15" customHeight="1" x14ac:dyDescent="0.25">
      <c r="A195" s="97">
        <v>352</v>
      </c>
      <c r="B195" s="87">
        <v>352</v>
      </c>
      <c r="C195" s="87" t="s">
        <v>333</v>
      </c>
      <c r="D195" s="98" t="s">
        <v>360</v>
      </c>
      <c r="E195" s="99" t="s">
        <v>67</v>
      </c>
      <c r="F195" s="90">
        <v>43294</v>
      </c>
      <c r="G195" s="100">
        <v>98</v>
      </c>
      <c r="H195" s="100">
        <v>98</v>
      </c>
      <c r="I195" s="101">
        <f t="shared" si="6"/>
        <v>1</v>
      </c>
      <c r="J195" s="102"/>
      <c r="K195" s="103" t="s">
        <v>68</v>
      </c>
      <c r="L195" s="104" t="s">
        <v>69</v>
      </c>
      <c r="M195" s="108" t="s">
        <v>57</v>
      </c>
      <c r="N195" s="95" t="s">
        <v>57</v>
      </c>
    </row>
    <row r="196" spans="1:15" s="33" customFormat="1" ht="15" customHeight="1" x14ac:dyDescent="0.25">
      <c r="A196" s="97">
        <v>354</v>
      </c>
      <c r="B196" s="87">
        <v>354</v>
      </c>
      <c r="C196" s="87" t="s">
        <v>333</v>
      </c>
      <c r="D196" s="98" t="s">
        <v>361</v>
      </c>
      <c r="E196" s="99" t="s">
        <v>76</v>
      </c>
      <c r="F196" s="90">
        <v>43294</v>
      </c>
      <c r="G196" s="100">
        <v>89</v>
      </c>
      <c r="H196" s="100">
        <v>87</v>
      </c>
      <c r="I196" s="101">
        <f t="shared" si="6"/>
        <v>0.97752808988764039</v>
      </c>
      <c r="J196" s="102"/>
      <c r="K196" s="94" t="s">
        <v>55</v>
      </c>
      <c r="L196" s="104" t="s">
        <v>362</v>
      </c>
      <c r="M196" s="104" t="s">
        <v>363</v>
      </c>
      <c r="N196" s="95" t="s">
        <v>57</v>
      </c>
    </row>
    <row r="197" spans="1:15" s="33" customFormat="1" ht="15" customHeight="1" x14ac:dyDescent="0.25">
      <c r="A197" s="97">
        <v>355</v>
      </c>
      <c r="B197" s="87">
        <v>355</v>
      </c>
      <c r="C197" s="87" t="s">
        <v>333</v>
      </c>
      <c r="D197" s="98" t="s">
        <v>364</v>
      </c>
      <c r="E197" s="99" t="s">
        <v>54</v>
      </c>
      <c r="F197" s="90">
        <v>43294</v>
      </c>
      <c r="G197" s="100">
        <v>79</v>
      </c>
      <c r="H197" s="100">
        <v>58</v>
      </c>
      <c r="I197" s="101">
        <f t="shared" si="6"/>
        <v>0.73417721518987344</v>
      </c>
      <c r="J197" s="129"/>
      <c r="K197" s="94" t="s">
        <v>365</v>
      </c>
      <c r="L197" s="130" t="s">
        <v>315</v>
      </c>
      <c r="M197" s="130" t="s">
        <v>366</v>
      </c>
      <c r="N197" s="95" t="s">
        <v>62</v>
      </c>
    </row>
    <row r="198" spans="1:15" s="33" customFormat="1" ht="15" customHeight="1" x14ac:dyDescent="0.25">
      <c r="A198" s="97">
        <v>357</v>
      </c>
      <c r="B198" s="87">
        <v>357</v>
      </c>
      <c r="C198" s="87" t="s">
        <v>333</v>
      </c>
      <c r="D198" s="98" t="s">
        <v>367</v>
      </c>
      <c r="E198" s="99" t="s">
        <v>67</v>
      </c>
      <c r="F198" s="90">
        <v>43294</v>
      </c>
      <c r="G198" s="100">
        <v>89</v>
      </c>
      <c r="H198" s="100">
        <v>86</v>
      </c>
      <c r="I198" s="101">
        <f t="shared" si="6"/>
        <v>0.9662921348314607</v>
      </c>
      <c r="J198" s="102"/>
      <c r="K198" s="103" t="s">
        <v>68</v>
      </c>
      <c r="L198" s="108" t="s">
        <v>129</v>
      </c>
      <c r="M198" s="104" t="s">
        <v>368</v>
      </c>
      <c r="N198" s="95" t="s">
        <v>57</v>
      </c>
    </row>
    <row r="199" spans="1:15" s="33" customFormat="1" ht="15" customHeight="1" x14ac:dyDescent="0.25">
      <c r="A199" s="97">
        <v>359</v>
      </c>
      <c r="B199" s="87">
        <v>359</v>
      </c>
      <c r="C199" s="87" t="s">
        <v>333</v>
      </c>
      <c r="D199" s="98" t="s">
        <v>369</v>
      </c>
      <c r="E199" s="99" t="s">
        <v>67</v>
      </c>
      <c r="F199" s="90">
        <v>43293</v>
      </c>
      <c r="G199" s="100">
        <v>102</v>
      </c>
      <c r="H199" s="100">
        <v>97</v>
      </c>
      <c r="I199" s="101">
        <f t="shared" si="6"/>
        <v>0.9509803921568627</v>
      </c>
      <c r="J199" s="102"/>
      <c r="K199" s="103" t="s">
        <v>68</v>
      </c>
      <c r="L199" s="131" t="s">
        <v>83</v>
      </c>
      <c r="M199" s="132" t="s">
        <v>370</v>
      </c>
      <c r="N199" s="95" t="s">
        <v>57</v>
      </c>
    </row>
    <row r="200" spans="1:15" s="33" customFormat="1" ht="15" customHeight="1" x14ac:dyDescent="0.25">
      <c r="A200" s="97">
        <v>361</v>
      </c>
      <c r="B200" s="87">
        <v>361</v>
      </c>
      <c r="C200" s="87" t="s">
        <v>198</v>
      </c>
      <c r="D200" s="98" t="s">
        <v>371</v>
      </c>
      <c r="E200" s="99" t="s">
        <v>54</v>
      </c>
      <c r="F200" s="90">
        <v>43294</v>
      </c>
      <c r="G200" s="100">
        <v>26</v>
      </c>
      <c r="H200" s="100">
        <v>26</v>
      </c>
      <c r="I200" s="101">
        <f t="shared" si="6"/>
        <v>1</v>
      </c>
      <c r="J200" s="102"/>
      <c r="K200" s="103" t="s">
        <v>59</v>
      </c>
      <c r="L200" s="104" t="s">
        <v>69</v>
      </c>
      <c r="M200" s="96" t="s">
        <v>57</v>
      </c>
      <c r="N200" s="96" t="s">
        <v>57</v>
      </c>
      <c r="O200" s="133"/>
    </row>
    <row r="201" spans="1:15" s="33" customFormat="1" ht="17.25" customHeight="1" x14ac:dyDescent="0.25">
      <c r="A201" s="97">
        <v>364</v>
      </c>
      <c r="B201" s="87">
        <v>364</v>
      </c>
      <c r="C201" s="87" t="s">
        <v>198</v>
      </c>
      <c r="D201" s="98" t="s">
        <v>372</v>
      </c>
      <c r="E201" s="99" t="s">
        <v>54</v>
      </c>
      <c r="F201" s="90">
        <v>43294</v>
      </c>
      <c r="G201" s="100">
        <v>17</v>
      </c>
      <c r="H201" s="100">
        <v>17</v>
      </c>
      <c r="I201" s="101">
        <f t="shared" si="6"/>
        <v>1</v>
      </c>
      <c r="J201" s="102"/>
      <c r="K201" s="94" t="s">
        <v>55</v>
      </c>
      <c r="L201" s="104" t="s">
        <v>56</v>
      </c>
      <c r="M201" s="96" t="s">
        <v>57</v>
      </c>
      <c r="N201" s="95" t="s">
        <v>57</v>
      </c>
      <c r="O201"/>
    </row>
    <row r="202" spans="1:15" s="33" customFormat="1" ht="15" customHeight="1" x14ac:dyDescent="0.25">
      <c r="A202" s="97">
        <v>365</v>
      </c>
      <c r="B202" s="87">
        <v>365</v>
      </c>
      <c r="C202" s="87" t="s">
        <v>110</v>
      </c>
      <c r="D202" s="98" t="s">
        <v>373</v>
      </c>
      <c r="E202" s="99" t="s">
        <v>67</v>
      </c>
      <c r="F202" s="90">
        <v>43294</v>
      </c>
      <c r="G202" s="100">
        <v>31</v>
      </c>
      <c r="H202" s="100">
        <v>31</v>
      </c>
      <c r="I202" s="101">
        <f t="shared" si="6"/>
        <v>1</v>
      </c>
      <c r="J202" s="102"/>
      <c r="K202" s="103" t="s">
        <v>68</v>
      </c>
      <c r="L202" s="104" t="s">
        <v>69</v>
      </c>
      <c r="M202" s="104" t="s">
        <v>374</v>
      </c>
      <c r="N202" s="95" t="s">
        <v>57</v>
      </c>
    </row>
    <row r="203" spans="1:15" s="33" customFormat="1" ht="15" customHeight="1" x14ac:dyDescent="0.25">
      <c r="A203" s="97">
        <v>367</v>
      </c>
      <c r="B203" s="87">
        <v>367</v>
      </c>
      <c r="C203" s="87" t="s">
        <v>117</v>
      </c>
      <c r="D203" s="98" t="s">
        <v>375</v>
      </c>
      <c r="E203" s="99" t="s">
        <v>67</v>
      </c>
      <c r="F203" s="90">
        <v>43294</v>
      </c>
      <c r="G203" s="100">
        <v>38</v>
      </c>
      <c r="H203" s="100">
        <v>38</v>
      </c>
      <c r="I203" s="101">
        <f t="shared" si="6"/>
        <v>1</v>
      </c>
      <c r="J203" s="102"/>
      <c r="K203" s="103" t="s">
        <v>101</v>
      </c>
      <c r="L203" s="104" t="s">
        <v>101</v>
      </c>
      <c r="M203" s="96" t="s">
        <v>57</v>
      </c>
      <c r="N203" s="95" t="s">
        <v>57</v>
      </c>
    </row>
    <row r="204" spans="1:15" s="33" customFormat="1" ht="15" customHeight="1" x14ac:dyDescent="0.25">
      <c r="A204" s="97">
        <v>368</v>
      </c>
      <c r="B204" s="87">
        <v>368</v>
      </c>
      <c r="C204" s="87" t="s">
        <v>198</v>
      </c>
      <c r="D204" s="117" t="s">
        <v>376</v>
      </c>
      <c r="E204" s="118" t="s">
        <v>67</v>
      </c>
      <c r="F204" s="90">
        <v>43294</v>
      </c>
      <c r="G204" s="119">
        <v>66</v>
      </c>
      <c r="H204" s="119">
        <v>66</v>
      </c>
      <c r="I204" s="101">
        <f t="shared" si="6"/>
        <v>1</v>
      </c>
      <c r="J204" s="102"/>
      <c r="K204" s="103" t="s">
        <v>68</v>
      </c>
      <c r="L204" s="104" t="s">
        <v>69</v>
      </c>
      <c r="M204" s="96" t="s">
        <v>57</v>
      </c>
      <c r="N204" s="95" t="s">
        <v>57</v>
      </c>
    </row>
    <row r="205" spans="1:15" s="33" customFormat="1" ht="15" customHeight="1" x14ac:dyDescent="0.25">
      <c r="A205" s="97">
        <v>5</v>
      </c>
      <c r="B205" s="87">
        <v>369</v>
      </c>
      <c r="C205" s="87" t="s">
        <v>198</v>
      </c>
      <c r="D205" s="98" t="s">
        <v>377</v>
      </c>
      <c r="E205" s="99" t="s">
        <v>54</v>
      </c>
      <c r="F205" s="90">
        <v>43294</v>
      </c>
      <c r="G205" s="100">
        <v>19</v>
      </c>
      <c r="H205" s="100">
        <v>19</v>
      </c>
      <c r="I205" s="101">
        <f t="shared" si="6"/>
        <v>1</v>
      </c>
      <c r="J205" s="102"/>
      <c r="K205" s="94" t="s">
        <v>59</v>
      </c>
      <c r="L205" s="104" t="s">
        <v>80</v>
      </c>
      <c r="M205" s="104" t="s">
        <v>378</v>
      </c>
      <c r="N205" s="122" t="s">
        <v>57</v>
      </c>
      <c r="O205" s="106"/>
    </row>
    <row r="206" spans="1:15" s="33" customFormat="1" ht="15" customHeight="1" x14ac:dyDescent="0.25">
      <c r="A206" s="97">
        <v>90</v>
      </c>
      <c r="B206" s="87">
        <v>377</v>
      </c>
      <c r="C206" s="87" t="s">
        <v>110</v>
      </c>
      <c r="D206" s="98" t="s">
        <v>379</v>
      </c>
      <c r="E206" s="99" t="s">
        <v>67</v>
      </c>
      <c r="F206" s="90">
        <v>43294</v>
      </c>
      <c r="G206" s="100">
        <v>20</v>
      </c>
      <c r="H206" s="100">
        <v>20</v>
      </c>
      <c r="I206" s="101">
        <f t="shared" si="6"/>
        <v>1</v>
      </c>
      <c r="J206" s="102"/>
      <c r="K206" s="103" t="s">
        <v>101</v>
      </c>
      <c r="L206" s="104" t="s">
        <v>101</v>
      </c>
      <c r="M206" s="96" t="s">
        <v>57</v>
      </c>
      <c r="N206" s="95" t="s">
        <v>57</v>
      </c>
    </row>
    <row r="207" spans="1:15" s="33" customFormat="1" ht="15" customHeight="1" x14ac:dyDescent="0.25">
      <c r="A207" s="97">
        <v>299</v>
      </c>
      <c r="B207" s="87">
        <v>395</v>
      </c>
      <c r="C207" s="87" t="s">
        <v>198</v>
      </c>
      <c r="D207" s="98" t="s">
        <v>380</v>
      </c>
      <c r="E207" s="99" t="s">
        <v>54</v>
      </c>
      <c r="F207" s="90">
        <v>43294</v>
      </c>
      <c r="G207" s="100">
        <v>17</v>
      </c>
      <c r="H207" s="100">
        <v>4</v>
      </c>
      <c r="I207" s="101">
        <f t="shared" si="6"/>
        <v>0.23529411764705882</v>
      </c>
      <c r="J207" s="102"/>
      <c r="K207" s="94" t="s">
        <v>59</v>
      </c>
      <c r="L207" s="104" t="s">
        <v>80</v>
      </c>
      <c r="M207" s="104" t="s">
        <v>381</v>
      </c>
      <c r="N207" s="122" t="s">
        <v>62</v>
      </c>
      <c r="O207" s="105"/>
    </row>
    <row r="208" spans="1:15" s="33" customFormat="1" ht="15" customHeight="1" x14ac:dyDescent="0.25">
      <c r="A208" s="97">
        <v>364</v>
      </c>
      <c r="B208" s="87">
        <v>438</v>
      </c>
      <c r="C208" s="87" t="s">
        <v>198</v>
      </c>
      <c r="D208" s="98" t="s">
        <v>382</v>
      </c>
      <c r="E208" s="99" t="s">
        <v>54</v>
      </c>
      <c r="F208" s="90">
        <v>43294</v>
      </c>
      <c r="G208" s="100">
        <v>5</v>
      </c>
      <c r="H208" s="100">
        <v>5</v>
      </c>
      <c r="I208" s="101">
        <f t="shared" si="6"/>
        <v>1</v>
      </c>
      <c r="J208" s="102"/>
      <c r="K208" s="94" t="s">
        <v>55</v>
      </c>
      <c r="L208" s="104" t="s">
        <v>56</v>
      </c>
      <c r="M208" s="104" t="s">
        <v>383</v>
      </c>
      <c r="N208" s="95" t="s">
        <v>57</v>
      </c>
      <c r="O208" s="107"/>
    </row>
    <row r="209" spans="1:15" s="33" customFormat="1" ht="15" customHeight="1" x14ac:dyDescent="0.25">
      <c r="A209" s="97">
        <v>297</v>
      </c>
      <c r="B209" s="134">
        <v>439</v>
      </c>
      <c r="C209" s="87" t="s">
        <v>198</v>
      </c>
      <c r="D209" s="135" t="s">
        <v>384</v>
      </c>
      <c r="E209" s="99" t="s">
        <v>54</v>
      </c>
      <c r="F209" s="90">
        <v>43294</v>
      </c>
      <c r="G209" s="100">
        <v>28</v>
      </c>
      <c r="H209" s="100">
        <v>6</v>
      </c>
      <c r="I209" s="101">
        <f t="shared" si="6"/>
        <v>0.21428571428571427</v>
      </c>
      <c r="J209" s="102"/>
      <c r="K209" s="94" t="s">
        <v>59</v>
      </c>
      <c r="L209" s="104" t="s">
        <v>80</v>
      </c>
      <c r="M209" s="104" t="s">
        <v>385</v>
      </c>
      <c r="N209" s="122" t="s">
        <v>62</v>
      </c>
      <c r="O209" s="105"/>
    </row>
    <row r="210" spans="1:15" s="33" customFormat="1" ht="15" customHeight="1" x14ac:dyDescent="0.25">
      <c r="A210" s="97">
        <v>117</v>
      </c>
      <c r="B210" s="87">
        <v>504</v>
      </c>
      <c r="C210" s="87" t="s">
        <v>386</v>
      </c>
      <c r="D210" s="98" t="s">
        <v>387</v>
      </c>
      <c r="E210" s="99" t="s">
        <v>54</v>
      </c>
      <c r="F210" s="90">
        <v>43294</v>
      </c>
      <c r="G210" s="100">
        <v>7</v>
      </c>
      <c r="H210" s="100">
        <v>7</v>
      </c>
      <c r="I210" s="101">
        <f t="shared" si="6"/>
        <v>1</v>
      </c>
      <c r="J210" s="102"/>
      <c r="K210" s="94" t="s">
        <v>59</v>
      </c>
      <c r="L210" s="104"/>
      <c r="M210" s="96" t="s">
        <v>57</v>
      </c>
      <c r="N210" s="95" t="s">
        <v>57</v>
      </c>
    </row>
    <row r="211" spans="1:15" s="33" customFormat="1" ht="15" customHeight="1" x14ac:dyDescent="0.25">
      <c r="A211" s="97" t="s">
        <v>388</v>
      </c>
      <c r="B211" s="87">
        <v>747</v>
      </c>
      <c r="C211" s="87" t="s">
        <v>110</v>
      </c>
      <c r="D211" s="98" t="s">
        <v>389</v>
      </c>
      <c r="E211" s="99" t="s">
        <v>67</v>
      </c>
      <c r="F211" s="90">
        <v>43293</v>
      </c>
      <c r="G211" s="100">
        <v>66</v>
      </c>
      <c r="H211" s="100">
        <v>25</v>
      </c>
      <c r="I211" s="101">
        <f t="shared" si="6"/>
        <v>0.37878787878787878</v>
      </c>
      <c r="J211" s="102"/>
      <c r="K211" s="103" t="s">
        <v>68</v>
      </c>
      <c r="L211" s="108" t="s">
        <v>86</v>
      </c>
      <c r="M211" s="108" t="s">
        <v>390</v>
      </c>
      <c r="N211" s="122" t="s">
        <v>62</v>
      </c>
      <c r="O211"/>
    </row>
    <row r="212" spans="1:15" s="33" customFormat="1" ht="15" customHeight="1" x14ac:dyDescent="0.25">
      <c r="A212" s="97">
        <v>3</v>
      </c>
      <c r="B212" s="87">
        <v>789</v>
      </c>
      <c r="C212" s="87" t="s">
        <v>110</v>
      </c>
      <c r="D212" s="98" t="s">
        <v>391</v>
      </c>
      <c r="E212" s="99" t="s">
        <v>54</v>
      </c>
      <c r="F212" s="90">
        <v>43294</v>
      </c>
      <c r="G212" s="100">
        <v>11</v>
      </c>
      <c r="H212" s="100">
        <v>11</v>
      </c>
      <c r="I212" s="101">
        <f t="shared" si="6"/>
        <v>1</v>
      </c>
      <c r="J212" s="102"/>
      <c r="K212" s="94" t="s">
        <v>55</v>
      </c>
      <c r="L212" s="104" t="s">
        <v>56</v>
      </c>
      <c r="M212" s="96" t="s">
        <v>57</v>
      </c>
      <c r="N212" s="95" t="s">
        <v>57</v>
      </c>
    </row>
    <row r="213" spans="1:15" s="33" customFormat="1" ht="15" customHeight="1" x14ac:dyDescent="0.25">
      <c r="A213" s="97">
        <v>15</v>
      </c>
      <c r="B213" s="87">
        <v>795</v>
      </c>
      <c r="C213" s="87" t="s">
        <v>110</v>
      </c>
      <c r="D213" s="117" t="s">
        <v>392</v>
      </c>
      <c r="E213" s="118" t="s">
        <v>54</v>
      </c>
      <c r="F213" s="90">
        <v>43294</v>
      </c>
      <c r="G213" s="119">
        <v>8</v>
      </c>
      <c r="H213" s="119">
        <v>0</v>
      </c>
      <c r="I213" s="101">
        <f t="shared" si="6"/>
        <v>0</v>
      </c>
      <c r="J213" s="102"/>
      <c r="K213" s="94" t="s">
        <v>55</v>
      </c>
      <c r="L213" s="104" t="s">
        <v>129</v>
      </c>
      <c r="M213" s="104" t="s">
        <v>130</v>
      </c>
      <c r="N213" s="122" t="s">
        <v>97</v>
      </c>
    </row>
    <row r="214" spans="1:15" s="33" customFormat="1" ht="15" customHeight="1" x14ac:dyDescent="0.25">
      <c r="A214" s="97">
        <v>91</v>
      </c>
      <c r="B214" s="87">
        <v>795</v>
      </c>
      <c r="C214" s="87" t="s">
        <v>110</v>
      </c>
      <c r="D214" s="117" t="s">
        <v>393</v>
      </c>
      <c r="E214" s="99">
        <v>2</v>
      </c>
      <c r="F214" s="90">
        <v>43294</v>
      </c>
      <c r="G214" s="100">
        <v>8</v>
      </c>
      <c r="H214" s="100">
        <v>0</v>
      </c>
      <c r="I214" s="101">
        <f t="shared" si="6"/>
        <v>0</v>
      </c>
      <c r="J214" s="102"/>
      <c r="K214" s="103" t="s">
        <v>55</v>
      </c>
      <c r="L214" s="104" t="s">
        <v>129</v>
      </c>
      <c r="M214" s="104" t="s">
        <v>394</v>
      </c>
      <c r="N214" s="122" t="s">
        <v>62</v>
      </c>
    </row>
    <row r="215" spans="1:15" s="33" customFormat="1" ht="15" customHeight="1" x14ac:dyDescent="0.25">
      <c r="A215" s="97">
        <v>75</v>
      </c>
      <c r="B215" s="87">
        <v>796</v>
      </c>
      <c r="C215" s="87" t="s">
        <v>110</v>
      </c>
      <c r="D215" s="98" t="s">
        <v>395</v>
      </c>
      <c r="E215" s="99" t="s">
        <v>54</v>
      </c>
      <c r="F215" s="90">
        <v>43294</v>
      </c>
      <c r="G215" s="100">
        <v>9</v>
      </c>
      <c r="H215" s="100">
        <v>9</v>
      </c>
      <c r="I215" s="101">
        <f t="shared" si="6"/>
        <v>1</v>
      </c>
      <c r="J215" s="102"/>
      <c r="K215" s="94" t="s">
        <v>59</v>
      </c>
      <c r="L215" s="104" t="s">
        <v>80</v>
      </c>
      <c r="M215" s="104" t="s">
        <v>396</v>
      </c>
      <c r="N215" s="95" t="s">
        <v>57</v>
      </c>
      <c r="O215" s="105"/>
    </row>
    <row r="216" spans="1:15" s="33" customFormat="1" ht="15" customHeight="1" x14ac:dyDescent="0.25">
      <c r="A216" s="97">
        <v>834</v>
      </c>
      <c r="B216" s="87">
        <v>834</v>
      </c>
      <c r="C216" s="87" t="s">
        <v>172</v>
      </c>
      <c r="D216" s="98" t="s">
        <v>397</v>
      </c>
      <c r="E216" s="99" t="s">
        <v>76</v>
      </c>
      <c r="F216" s="90">
        <v>43294</v>
      </c>
      <c r="G216" s="100">
        <v>3</v>
      </c>
      <c r="H216" s="100">
        <v>3</v>
      </c>
      <c r="I216" s="101">
        <f t="shared" si="6"/>
        <v>1</v>
      </c>
      <c r="J216" s="102"/>
      <c r="K216" s="103" t="s">
        <v>101</v>
      </c>
      <c r="L216" s="104" t="s">
        <v>101</v>
      </c>
      <c r="M216" s="96" t="s">
        <v>57</v>
      </c>
      <c r="N216" s="95" t="s">
        <v>57</v>
      </c>
    </row>
    <row r="217" spans="1:15" s="33" customFormat="1" ht="15" customHeight="1" x14ac:dyDescent="0.25">
      <c r="A217" s="97">
        <v>835</v>
      </c>
      <c r="B217" s="87">
        <v>835</v>
      </c>
      <c r="C217" s="87" t="s">
        <v>172</v>
      </c>
      <c r="D217" s="98" t="s">
        <v>398</v>
      </c>
      <c r="E217" s="99" t="s">
        <v>54</v>
      </c>
      <c r="F217" s="90">
        <v>43294</v>
      </c>
      <c r="G217" s="100">
        <v>3</v>
      </c>
      <c r="H217" s="100">
        <v>3</v>
      </c>
      <c r="I217" s="101">
        <f t="shared" si="6"/>
        <v>1</v>
      </c>
      <c r="J217" s="102"/>
      <c r="K217" s="94" t="s">
        <v>59</v>
      </c>
      <c r="L217" s="104" t="s">
        <v>69</v>
      </c>
      <c r="M217" s="96" t="s">
        <v>57</v>
      </c>
      <c r="N217" s="95" t="s">
        <v>57</v>
      </c>
      <c r="O217"/>
    </row>
    <row r="218" spans="1:15" s="33" customFormat="1" ht="15" customHeight="1" x14ac:dyDescent="0.25">
      <c r="A218" s="97">
        <v>85</v>
      </c>
      <c r="B218" s="87">
        <v>836</v>
      </c>
      <c r="C218" s="87" t="s">
        <v>172</v>
      </c>
      <c r="D218" s="98" t="s">
        <v>399</v>
      </c>
      <c r="E218" s="99" t="s">
        <v>76</v>
      </c>
      <c r="F218" s="90">
        <v>42824</v>
      </c>
      <c r="G218" s="100">
        <v>5</v>
      </c>
      <c r="H218" s="100">
        <v>0</v>
      </c>
      <c r="I218" s="101">
        <f t="shared" si="6"/>
        <v>0</v>
      </c>
      <c r="J218" s="102"/>
      <c r="K218" s="103" t="s">
        <v>101</v>
      </c>
      <c r="L218" s="104" t="s">
        <v>101</v>
      </c>
      <c r="M218" s="104"/>
      <c r="N218" s="104"/>
    </row>
    <row r="219" spans="1:15" s="33" customFormat="1" ht="15" customHeight="1" x14ac:dyDescent="0.25">
      <c r="A219" s="97">
        <v>838</v>
      </c>
      <c r="B219" s="87">
        <v>838</v>
      </c>
      <c r="C219" s="87" t="s">
        <v>172</v>
      </c>
      <c r="D219" s="98" t="s">
        <v>400</v>
      </c>
      <c r="E219" s="99">
        <v>3</v>
      </c>
      <c r="F219" s="90">
        <v>43294</v>
      </c>
      <c r="G219" s="100">
        <v>5</v>
      </c>
      <c r="H219" s="100">
        <v>5</v>
      </c>
      <c r="I219" s="101">
        <f t="shared" si="6"/>
        <v>1</v>
      </c>
      <c r="J219" s="102"/>
      <c r="K219" s="103" t="s">
        <v>101</v>
      </c>
      <c r="L219" s="104" t="s">
        <v>101</v>
      </c>
      <c r="M219" s="96" t="s">
        <v>57</v>
      </c>
      <c r="N219" s="95" t="s">
        <v>57</v>
      </c>
    </row>
    <row r="220" spans="1:15" s="33" customFormat="1" ht="15" customHeight="1" x14ac:dyDescent="0.25">
      <c r="A220" s="97">
        <v>124</v>
      </c>
      <c r="B220" s="87">
        <v>840</v>
      </c>
      <c r="C220" s="87" t="s">
        <v>172</v>
      </c>
      <c r="D220" s="98" t="s">
        <v>401</v>
      </c>
      <c r="E220" s="99" t="s">
        <v>54</v>
      </c>
      <c r="F220" s="90">
        <v>43294</v>
      </c>
      <c r="G220" s="100">
        <v>4</v>
      </c>
      <c r="H220" s="100">
        <v>4</v>
      </c>
      <c r="I220" s="101">
        <f t="shared" si="6"/>
        <v>1</v>
      </c>
      <c r="J220" s="102"/>
      <c r="K220" s="103" t="s">
        <v>101</v>
      </c>
      <c r="L220" s="104" t="s">
        <v>101</v>
      </c>
      <c r="M220" s="104" t="s">
        <v>402</v>
      </c>
      <c r="N220" s="95" t="s">
        <v>57</v>
      </c>
    </row>
    <row r="221" spans="1:15" s="33" customFormat="1" ht="15" customHeight="1" x14ac:dyDescent="0.25">
      <c r="A221" s="97">
        <v>846</v>
      </c>
      <c r="B221" s="87">
        <v>846</v>
      </c>
      <c r="C221" s="87" t="s">
        <v>172</v>
      </c>
      <c r="D221" s="98" t="s">
        <v>403</v>
      </c>
      <c r="E221" s="99" t="s">
        <v>67</v>
      </c>
      <c r="F221" s="90">
        <v>43294</v>
      </c>
      <c r="G221" s="100">
        <v>3</v>
      </c>
      <c r="H221" s="100">
        <v>3</v>
      </c>
      <c r="I221" s="101">
        <f t="shared" si="6"/>
        <v>1</v>
      </c>
      <c r="J221" s="102"/>
      <c r="K221" s="103" t="s">
        <v>101</v>
      </c>
      <c r="L221" s="104" t="s">
        <v>101</v>
      </c>
      <c r="M221" s="104" t="s">
        <v>404</v>
      </c>
      <c r="N221" s="95" t="s">
        <v>57</v>
      </c>
    </row>
    <row r="222" spans="1:15" s="33" customFormat="1" ht="15" customHeight="1" x14ac:dyDescent="0.25">
      <c r="A222" s="97">
        <v>177</v>
      </c>
      <c r="B222" s="87">
        <v>850</v>
      </c>
      <c r="C222" s="87" t="s">
        <v>172</v>
      </c>
      <c r="D222" s="98" t="s">
        <v>405</v>
      </c>
      <c r="E222" s="99" t="s">
        <v>54</v>
      </c>
      <c r="F222" s="90">
        <v>43294</v>
      </c>
      <c r="G222" s="100">
        <v>4</v>
      </c>
      <c r="H222" s="100">
        <v>4</v>
      </c>
      <c r="I222" s="101">
        <f t="shared" si="6"/>
        <v>1</v>
      </c>
      <c r="J222" s="102"/>
      <c r="K222" s="103" t="s">
        <v>55</v>
      </c>
      <c r="L222" s="104" t="s">
        <v>129</v>
      </c>
      <c r="M222" s="104" t="s">
        <v>406</v>
      </c>
      <c r="N222" s="95" t="s">
        <v>57</v>
      </c>
    </row>
    <row r="223" spans="1:15" s="33" customFormat="1" ht="15" customHeight="1" x14ac:dyDescent="0.25">
      <c r="A223" s="97">
        <v>170</v>
      </c>
      <c r="B223" s="87">
        <v>854</v>
      </c>
      <c r="C223" s="87" t="s">
        <v>172</v>
      </c>
      <c r="D223" s="98" t="s">
        <v>407</v>
      </c>
      <c r="E223" s="99" t="s">
        <v>67</v>
      </c>
      <c r="F223" s="90">
        <v>43294</v>
      </c>
      <c r="G223" s="100">
        <v>3</v>
      </c>
      <c r="H223" s="100">
        <v>3</v>
      </c>
      <c r="I223" s="101">
        <f t="shared" si="6"/>
        <v>1</v>
      </c>
      <c r="J223" s="102"/>
      <c r="K223" s="103" t="s">
        <v>101</v>
      </c>
      <c r="L223" s="104" t="s">
        <v>101</v>
      </c>
      <c r="M223" s="104" t="s">
        <v>404</v>
      </c>
      <c r="N223" s="95" t="s">
        <v>57</v>
      </c>
    </row>
    <row r="224" spans="1:15" s="33" customFormat="1" ht="15" customHeight="1" x14ac:dyDescent="0.25">
      <c r="A224" s="97">
        <v>219</v>
      </c>
      <c r="B224" s="87">
        <v>857</v>
      </c>
      <c r="C224" s="87" t="s">
        <v>172</v>
      </c>
      <c r="D224" s="98" t="s">
        <v>408</v>
      </c>
      <c r="E224" s="99" t="s">
        <v>54</v>
      </c>
      <c r="F224" s="90">
        <v>43294</v>
      </c>
      <c r="G224" s="100">
        <v>2</v>
      </c>
      <c r="H224" s="100">
        <v>2</v>
      </c>
      <c r="I224" s="101">
        <f t="shared" si="6"/>
        <v>1</v>
      </c>
      <c r="J224" s="102"/>
      <c r="K224" s="103" t="s">
        <v>68</v>
      </c>
      <c r="L224" s="104" t="s">
        <v>83</v>
      </c>
      <c r="M224" s="104" t="s">
        <v>409</v>
      </c>
      <c r="N224" s="95" t="s">
        <v>57</v>
      </c>
    </row>
    <row r="225" spans="1:14" s="33" customFormat="1" ht="15" customHeight="1" x14ac:dyDescent="0.25">
      <c r="A225" s="97">
        <v>287</v>
      </c>
      <c r="B225" s="87">
        <v>858</v>
      </c>
      <c r="C225" s="87" t="s">
        <v>172</v>
      </c>
      <c r="D225" s="98" t="s">
        <v>410</v>
      </c>
      <c r="E225" s="99" t="s">
        <v>54</v>
      </c>
      <c r="F225" s="90">
        <v>43294</v>
      </c>
      <c r="G225" s="100">
        <v>4</v>
      </c>
      <c r="H225" s="100">
        <v>4</v>
      </c>
      <c r="I225" s="101">
        <f t="shared" si="6"/>
        <v>1</v>
      </c>
      <c r="J225" s="102"/>
      <c r="K225" s="103" t="s">
        <v>101</v>
      </c>
      <c r="L225" s="104" t="s">
        <v>101</v>
      </c>
      <c r="M225" s="96" t="s">
        <v>57</v>
      </c>
      <c r="N225" s="95" t="s">
        <v>57</v>
      </c>
    </row>
    <row r="226" spans="1:14" s="33" customFormat="1" ht="15" customHeight="1" x14ac:dyDescent="0.25">
      <c r="A226" s="97">
        <v>285</v>
      </c>
      <c r="B226" s="87">
        <v>859</v>
      </c>
      <c r="C226" s="87" t="s">
        <v>172</v>
      </c>
      <c r="D226" s="98" t="s">
        <v>411</v>
      </c>
      <c r="E226" s="99" t="s">
        <v>54</v>
      </c>
      <c r="F226" s="90">
        <v>43294</v>
      </c>
      <c r="G226" s="100">
        <v>4</v>
      </c>
      <c r="H226" s="100">
        <v>4</v>
      </c>
      <c r="I226" s="101">
        <f t="shared" si="6"/>
        <v>1</v>
      </c>
      <c r="J226" s="102"/>
      <c r="K226" s="103" t="s">
        <v>101</v>
      </c>
      <c r="L226" s="104" t="s">
        <v>101</v>
      </c>
      <c r="M226" s="96" t="s">
        <v>57</v>
      </c>
      <c r="N226" s="95" t="s">
        <v>57</v>
      </c>
    </row>
    <row r="227" spans="1:14" s="33" customFormat="1" ht="15" customHeight="1" x14ac:dyDescent="0.25">
      <c r="A227" s="97">
        <v>291</v>
      </c>
      <c r="B227" s="87">
        <v>860</v>
      </c>
      <c r="C227" s="87" t="s">
        <v>172</v>
      </c>
      <c r="D227" s="98" t="s">
        <v>412</v>
      </c>
      <c r="E227" s="99" t="s">
        <v>54</v>
      </c>
      <c r="F227" s="90">
        <v>43294</v>
      </c>
      <c r="G227" s="100">
        <v>2</v>
      </c>
      <c r="H227" s="100">
        <v>2</v>
      </c>
      <c r="I227" s="101">
        <f t="shared" si="6"/>
        <v>1</v>
      </c>
      <c r="J227" s="102"/>
      <c r="K227" s="103" t="s">
        <v>101</v>
      </c>
      <c r="L227" s="104" t="s">
        <v>101</v>
      </c>
      <c r="M227" s="96" t="s">
        <v>57</v>
      </c>
      <c r="N227" s="95" t="s">
        <v>57</v>
      </c>
    </row>
    <row r="228" spans="1:14" s="33" customFormat="1" ht="15" customHeight="1" x14ac:dyDescent="0.25">
      <c r="A228" s="97">
        <v>105</v>
      </c>
      <c r="B228" s="87">
        <v>883</v>
      </c>
      <c r="C228" s="87" t="s">
        <v>172</v>
      </c>
      <c r="D228" s="98" t="s">
        <v>413</v>
      </c>
      <c r="E228" s="99" t="s">
        <v>54</v>
      </c>
      <c r="F228" s="90">
        <v>43294</v>
      </c>
      <c r="G228" s="100">
        <v>2</v>
      </c>
      <c r="H228" s="100">
        <v>2</v>
      </c>
      <c r="I228" s="101">
        <f t="shared" si="6"/>
        <v>1</v>
      </c>
      <c r="J228" s="102"/>
      <c r="K228" s="103" t="s">
        <v>101</v>
      </c>
      <c r="L228" s="104" t="s">
        <v>101</v>
      </c>
      <c r="M228" s="96" t="s">
        <v>57</v>
      </c>
      <c r="N228" s="95" t="s">
        <v>57</v>
      </c>
    </row>
    <row r="229" spans="1:14" s="33" customFormat="1" ht="15" customHeight="1" x14ac:dyDescent="0.25">
      <c r="A229" s="97">
        <v>247</v>
      </c>
      <c r="B229" s="87">
        <v>896</v>
      </c>
      <c r="C229" s="87" t="s">
        <v>172</v>
      </c>
      <c r="D229" s="98" t="s">
        <v>414</v>
      </c>
      <c r="E229" s="99" t="s">
        <v>54</v>
      </c>
      <c r="F229" s="90">
        <v>43294</v>
      </c>
      <c r="G229" s="100">
        <v>2</v>
      </c>
      <c r="H229" s="100">
        <v>2</v>
      </c>
      <c r="I229" s="101">
        <f t="shared" si="6"/>
        <v>1</v>
      </c>
      <c r="J229" s="102"/>
      <c r="K229" s="94" t="s">
        <v>59</v>
      </c>
      <c r="L229" s="104" t="s">
        <v>80</v>
      </c>
      <c r="M229" s="104" t="s">
        <v>251</v>
      </c>
      <c r="N229" s="104" t="s">
        <v>57</v>
      </c>
    </row>
    <row r="230" spans="1:14" s="33" customFormat="1" ht="15" customHeight="1" x14ac:dyDescent="0.25">
      <c r="A230" s="97">
        <v>340</v>
      </c>
      <c r="B230" s="87">
        <v>3732</v>
      </c>
      <c r="C230" s="87" t="s">
        <v>333</v>
      </c>
      <c r="D230" s="98" t="s">
        <v>415</v>
      </c>
      <c r="E230" s="99" t="s">
        <v>54</v>
      </c>
      <c r="F230" s="90">
        <v>43294</v>
      </c>
      <c r="G230" s="100">
        <v>71</v>
      </c>
      <c r="H230" s="100">
        <v>11</v>
      </c>
      <c r="I230" s="101">
        <f t="shared" si="6"/>
        <v>0.15492957746478872</v>
      </c>
      <c r="J230" s="102"/>
      <c r="K230" s="94" t="s">
        <v>59</v>
      </c>
      <c r="L230" s="104" t="s">
        <v>80</v>
      </c>
      <c r="M230" s="136" t="s">
        <v>416</v>
      </c>
      <c r="N230" s="122" t="s">
        <v>62</v>
      </c>
    </row>
    <row r="231" spans="1:14" s="33" customFormat="1" ht="15" customHeight="1" x14ac:dyDescent="0.25">
      <c r="A231" s="97">
        <v>356</v>
      </c>
      <c r="B231" s="87">
        <v>3749</v>
      </c>
      <c r="C231" s="87" t="s">
        <v>333</v>
      </c>
      <c r="D231" s="98" t="s">
        <v>417</v>
      </c>
      <c r="E231" s="99" t="s">
        <v>54</v>
      </c>
      <c r="F231" s="90">
        <v>43294</v>
      </c>
      <c r="G231" s="100">
        <v>119</v>
      </c>
      <c r="H231" s="100">
        <v>88</v>
      </c>
      <c r="I231" s="101">
        <f t="shared" si="6"/>
        <v>0.73949579831932777</v>
      </c>
      <c r="J231" s="102"/>
      <c r="K231" s="94" t="s">
        <v>55</v>
      </c>
      <c r="L231" s="104" t="s">
        <v>95</v>
      </c>
      <c r="M231" s="136" t="s">
        <v>418</v>
      </c>
      <c r="N231" s="122" t="s">
        <v>62</v>
      </c>
    </row>
    <row r="232" spans="1:14" s="33" customFormat="1" ht="15" customHeight="1" x14ac:dyDescent="0.25">
      <c r="A232" s="97">
        <v>362</v>
      </c>
      <c r="B232" s="87" t="s">
        <v>419</v>
      </c>
      <c r="C232" s="87" t="s">
        <v>198</v>
      </c>
      <c r="D232" s="98" t="s">
        <v>420</v>
      </c>
      <c r="E232" s="99" t="s">
        <v>54</v>
      </c>
      <c r="F232" s="90">
        <v>43209</v>
      </c>
      <c r="G232" s="100">
        <v>26</v>
      </c>
      <c r="H232" s="100">
        <v>6</v>
      </c>
      <c r="I232" s="101">
        <f t="shared" si="6"/>
        <v>0.23076923076923078</v>
      </c>
      <c r="J232" s="102"/>
      <c r="K232" s="94" t="s">
        <v>59</v>
      </c>
      <c r="L232" s="108" t="s">
        <v>86</v>
      </c>
      <c r="M232" s="104" t="s">
        <v>421</v>
      </c>
      <c r="N232" s="122" t="s">
        <v>62</v>
      </c>
    </row>
    <row r="233" spans="1:14" s="33" customFormat="1" ht="15" customHeight="1" x14ac:dyDescent="0.25">
      <c r="A233" s="97">
        <v>349</v>
      </c>
      <c r="B233" s="87" t="s">
        <v>422</v>
      </c>
      <c r="C233" s="137" t="s">
        <v>198</v>
      </c>
      <c r="D233" s="138" t="s">
        <v>423</v>
      </c>
      <c r="E233" s="139" t="s">
        <v>54</v>
      </c>
      <c r="F233" s="90">
        <v>43294</v>
      </c>
      <c r="G233" s="140">
        <v>5</v>
      </c>
      <c r="H233" s="140">
        <v>5</v>
      </c>
      <c r="I233" s="101">
        <f t="shared" si="6"/>
        <v>1</v>
      </c>
      <c r="J233" s="102"/>
      <c r="K233" s="103" t="s">
        <v>68</v>
      </c>
      <c r="L233" s="108" t="s">
        <v>83</v>
      </c>
      <c r="M233" s="96" t="s">
        <v>57</v>
      </c>
      <c r="N233" s="95" t="s">
        <v>57</v>
      </c>
    </row>
    <row r="234" spans="1:14" s="33" customFormat="1" ht="15" customHeight="1" x14ac:dyDescent="0.25">
      <c r="A234" s="97">
        <v>352</v>
      </c>
      <c r="B234" s="87" t="s">
        <v>424</v>
      </c>
      <c r="C234" s="87" t="s">
        <v>198</v>
      </c>
      <c r="D234" s="98" t="s">
        <v>425</v>
      </c>
      <c r="E234" s="99" t="s">
        <v>67</v>
      </c>
      <c r="F234" s="90">
        <v>43294</v>
      </c>
      <c r="G234" s="100">
        <v>11</v>
      </c>
      <c r="H234" s="100">
        <v>11</v>
      </c>
      <c r="I234" s="101">
        <f t="shared" si="6"/>
        <v>1</v>
      </c>
      <c r="J234" s="102"/>
      <c r="K234" s="103" t="s">
        <v>68</v>
      </c>
      <c r="L234" s="104" t="s">
        <v>69</v>
      </c>
      <c r="M234" s="104" t="s">
        <v>426</v>
      </c>
      <c r="N234" s="95" t="s">
        <v>57</v>
      </c>
    </row>
    <row r="235" spans="1:14" ht="15" customHeight="1" thickBot="1" x14ac:dyDescent="0.3">
      <c r="A235" s="141"/>
      <c r="B235" s="142"/>
      <c r="C235" s="143"/>
      <c r="D235" s="144" t="s">
        <v>427</v>
      </c>
      <c r="E235" s="145"/>
      <c r="F235" s="145"/>
      <c r="G235" s="146">
        <f>SUM(G26:G234)</f>
        <v>6867</v>
      </c>
      <c r="H235" s="146">
        <f>SUM(H26:H234)</f>
        <v>5048</v>
      </c>
      <c r="I235" s="147">
        <f t="shared" si="6"/>
        <v>0.73510994611912039</v>
      </c>
      <c r="K235" s="103"/>
      <c r="L235" s="95"/>
      <c r="M235" s="95"/>
      <c r="N235" s="95"/>
    </row>
    <row r="237" spans="1:14" ht="15" customHeight="1" x14ac:dyDescent="0.25">
      <c r="D237" s="30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Forecast by HS Zip</vt:lpstr>
      <vt:lpstr>Classroom Air Conditioning Rpt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Boogren Glenn</dc:creator>
  <cp:lastModifiedBy>Taylor Ann</cp:lastModifiedBy>
  <cp:lastPrinted>2022-06-27T14:52:38Z</cp:lastPrinted>
  <dcterms:created xsi:type="dcterms:W3CDTF">2015-10-12T16:47:51Z</dcterms:created>
  <dcterms:modified xsi:type="dcterms:W3CDTF">2022-07-05T15:20:28Z</dcterms:modified>
</cp:coreProperties>
</file>